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.msmt.cz/Odbor 44/OP JAK/02_Vyzvy_a_hmg_vyzev/02_01_Vyzvy_P1/Smart_+_I/13_Prilohy_ZoR/"/>
    </mc:Choice>
  </mc:AlternateContent>
  <xr:revisionPtr revIDLastSave="0" documentId="13_ncr:20000001_{C3732F2D-370E-4998-B951-62D98BBC133E}" xr6:coauthVersionLast="47" xr6:coauthVersionMax="47" xr10:uidLastSave="{00000000-0000-0000-0000-000000000000}"/>
  <workbookProtection workbookAlgorithmName="SHA-512" workbookHashValue="/mdG94LlokRTwjSqpPSBS1zLRpdmXASHU0bjXQ8QV+7zW3zbKwJ2mXF6OBw7+Sga7VlaCKcsEYC17NRT4gUK+A==" workbookSaltValue="ItWpMOvmw7b1iiCxA9gGXQ==" workbookSpinCount="100000" lockStructure="1"/>
  <bookViews>
    <workbookView xWindow="28680" yWindow="-120" windowWidth="29040" windowHeight="17520" xr2:uid="{11E46D03-1287-45A4-80CA-7DB790AC7C26}"/>
  </bookViews>
  <sheets>
    <sheet name="Základní informace" sheetId="2" r:id="rId1"/>
    <sheet name="Kalkulačka jednoráz. částky" sheetId="3" r:id="rId2"/>
    <sheet name="Základní data ŘO" sheetId="5" state="hidden" r:id="rId3"/>
  </sheets>
  <definedNames>
    <definedName name="_xlnm.Print_Titles" localSheetId="1">'Kalkulačka jednoráz. částky'!$20:$20</definedName>
    <definedName name="_xlnm.Print_Area" localSheetId="1">'Kalkulačka jednoráz. částky'!$B$4:$F$33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7" i="5" l="1"/>
  <c r="F8" i="5"/>
  <c r="F9" i="5"/>
  <c r="F10" i="5"/>
  <c r="F6" i="5"/>
  <c r="E3" i="5"/>
  <c r="F3" i="5" s="1"/>
  <c r="F13" i="3" s="1"/>
  <c r="F33" i="3" s="1"/>
  <c r="C10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<sst xmlns="http://schemas.openxmlformats.org/spreadsheetml/2006/main" count="62" uniqueCount="48">
  <si>
    <t>VERZE:</t>
  </si>
  <si>
    <t>DATA ISPV ZA OBDOBÍ:</t>
  </si>
  <si>
    <t>POSTUP:</t>
  </si>
  <si>
    <t>1.</t>
  </si>
  <si>
    <t>2.</t>
  </si>
  <si>
    <t>3.</t>
  </si>
  <si>
    <t>Vyplňují se pouze bílé buňky.</t>
  </si>
  <si>
    <t>Pracovní pozice</t>
  </si>
  <si>
    <t>Průměrný úvazek (FTE) za kalendářní měsíc realizace projektu</t>
  </si>
  <si>
    <t>Administrativní pracovník</t>
  </si>
  <si>
    <t xml:space="preserve">KALKULAČKA JEDNORÁZOVÉ ČÁSTKY:
VOUCHERY (ASISTENCE)      </t>
  </si>
  <si>
    <t>Název projektového záměru</t>
  </si>
  <si>
    <t>Název příjemce voucheru</t>
  </si>
  <si>
    <t>IČO příjemce voucheru</t>
  </si>
  <si>
    <t>Poskytovatel voucheru (kraj)</t>
  </si>
  <si>
    <t>Výše osobních nákladů členů týmu</t>
  </si>
  <si>
    <t>Výzkumník - klíčový člen</t>
  </si>
  <si>
    <t>Výzkumník - řadový člen</t>
  </si>
  <si>
    <t>Technik</t>
  </si>
  <si>
    <t>Překladatel</t>
  </si>
  <si>
    <t>Specialista pro tvorbu vzdělávacího obsahu</t>
  </si>
  <si>
    <t>Další externí náklady</t>
  </si>
  <si>
    <t>Výše externích nákladů</t>
  </si>
  <si>
    <t>Výše nákladu</t>
  </si>
  <si>
    <t>Odůvodnění</t>
  </si>
  <si>
    <t>Základní data ŘO pro výpočet</t>
  </si>
  <si>
    <t>Pozice</t>
  </si>
  <si>
    <t>Kód ISPV</t>
  </si>
  <si>
    <t>Diferenciace hrubé mzdy/platu</t>
  </si>
  <si>
    <t>Hrubá mzda dle ISPV (sazba za 1,0 úvazek za kalendářní měsíc)</t>
  </si>
  <si>
    <t>Hrubá mzda/plat dle ISPV včetně odvodů za zaměstnavatele</t>
  </si>
  <si>
    <t>Paušální náklady</t>
  </si>
  <si>
    <t>Výše paušálních nákladů</t>
  </si>
  <si>
    <t>KALKULAČKA JEDNORÁZOVÉ ČÁSTKY:
výpočet osobních nákladů členů týmu, dalších externích nákladů a paušálních nákladů
na voucher - rozpracování projektového záměru</t>
  </si>
  <si>
    <t>medián</t>
  </si>
  <si>
    <t>Hrubá mzda dle ISPV (průměr v případě více kódů ISPV)</t>
  </si>
  <si>
    <t xml:space="preserve">15 % z částky osobních nákladů členů týmu </t>
  </si>
  <si>
    <r>
      <t xml:space="preserve">Jednorázová částka – vouchery (Asistence) představuje celkovou výši nákladů na připravení/rozpracování projektového záměru v podobě jedné z následujících dvou možných forem:
a) forma žádosti o podporu podaná do relevantního mezinárodního/národního/regionálního programu podpory,
b) extenzivní projektová fiše (studie proveditelnosti) v nadefinované struktuře.
</t>
    </r>
    <r>
      <rPr>
        <b/>
        <sz val="10"/>
        <color theme="1"/>
        <rFont val="Segoe UI"/>
        <family val="2"/>
        <charset val="238"/>
      </rPr>
      <t>Jednorázová částka pokrývá veškeré osobní náklady zvolených typových pozic, další externí náklady a paušální náklady.</t>
    </r>
    <r>
      <rPr>
        <sz val="10"/>
        <color theme="1"/>
        <rFont val="Segoe UI"/>
        <family val="2"/>
        <charset val="238"/>
      </rPr>
      <t xml:space="preserve">
Typové pozice, které lze zvolit, jsou následující: </t>
    </r>
    <r>
      <rPr>
        <b/>
        <sz val="10"/>
        <color theme="1"/>
        <rFont val="Segoe UI"/>
        <family val="2"/>
        <charset val="238"/>
      </rPr>
      <t>administrativní pracovník, výzkumník – klíčový člen, výzkumník – řadový člen, technik, překladatel a specialista pro tvorbu vzdělávacího obsahu</t>
    </r>
    <r>
      <rPr>
        <sz val="10"/>
        <color theme="1"/>
        <rFont val="Segoe UI"/>
        <family val="2"/>
        <charset val="238"/>
      </rPr>
      <t xml:space="preserve">. Rámcové pracovní náplně a kvalifikační předpoklady jsou uvedeny v kap. 8.2.1 Pravidel pro žadatele a příjemce – specifická část pro výzvu SMART Akcelerátor+ I (dostupná zde: https://opjak.cz/vyzvy/vyzva-c-02_22_009-smart-akcelerator-i/#pravidla).
Výše jednorázové částky závisí na:
•	 výši sazeb mezd/platů typových pozic zahrnutých do týmu (stanovuje MŠMT na základě ročních statistik ISPV),
•	 výši úvazků členů týmu (stanovuje příjemce voucheru),
•	 počtu kalendářních měsíců práce jednotlivých typových pozic na přípravě/rozpracování projektového záměru (stanovuje příjemce voucheru),
•	 dalších externích nákladech (stanovuje příjemce voucheru),
•	 výši paušálních nákladů (sazba stanovuje MŠMT dle bodu b) kap. 8.2.3 Pravidel pro žadatele a příjemce – obecná část, a to ve výši 15 % z částky osobních nákladů členů týmu).
Mzdy/platy typových pozic zahrnují:
a)	 hrubou mzdu, plat nebo odměnu z dohod zaměstnanců pracujících na přípravě/rozpracování projektového záměru včetně zákonných náhrad (např. nemocenská hrazená zaměstnavatelem, náhrady za dovolenou včetně dovolené nabíhající po dobu mateřské dovolené, náhrady za osobní překážky v práci či službě – vyšetření nebo ošetření u lékaře, svatba, narození dítěte, promoce, účast na pohřbu rodinného příslušníka, indispoziční volno apod.), resp. příplatků (např. za práci přesčas, práci ve svátek, pokud zaměstnanec vykonával v tomto časovém období práce přímo s projektem související, odměn a prémií atp.);
b)	 odvody na sociální a zdravotní pojištění hrazené zaměstnavatelem;
c)	 zákonné pojištění odpovědnosti zaměstnavatele;
d)	 ostatní obligatorní výdaje zaměstnavatele: příspěvky do fondu kulturních a sociálních potřeb, respektive sociálního fondu (v případě že to vyžaduje právní předpis) apod. </t>
    </r>
  </si>
  <si>
    <t xml:space="preserve">Na základě těchto vstupů Kalkulačka jednoráz. částky automaticky dopočte paušální náklady a celkovou výši jednorázové částky určené na přípravu/rozpracování projektového záměru. Max. výše jednorázové částky je 1,2 mil. Kč. </t>
  </si>
  <si>
    <t>Počet měsíců práce daného pracovníka na připravení/rozpracování projektového záměru</t>
  </si>
  <si>
    <t>Výzva č. 02_22_009 Smart Akcelerátor+ I</t>
  </si>
  <si>
    <r>
      <t>Dále na listu Kalkulačka jednoráz. částky doplňte další externí náklady, které jsou z Vašeho pohledu nezbytné pro rozpracování projektového záměru, a to včetně zdůvodnění jejich potřebnosti</t>
    </r>
    <r>
      <rPr>
        <sz val="10"/>
        <rFont val="Segoe UI"/>
        <family val="2"/>
        <charset val="238"/>
      </rPr>
      <t xml:space="preserve"> a odhadované výše nákladů.</t>
    </r>
    <r>
      <rPr>
        <sz val="10"/>
        <color theme="1"/>
        <rFont val="Segoe UI"/>
        <family val="2"/>
        <charset val="238"/>
      </rPr>
      <t xml:space="preserve">
Požadované externí náklady nesmí být v překryvu s osobními nálady (tedy se všemi výše uvedenými typovými pozicemi, a to bez ohledu na skutečnost, zda jsou zvoleny či nikoliv) a paušálními náklady využitými pro výpočet jednorázové částky (více viz kap. 8.2.3 Pravidla pro žadatele a příjemce – obecná část, Paušální náklady – při použití paušální sazby stanovené dle bodu b), dostupná zde: https://opjak.cz/dokumenty/pravidla-pro-zadatele-a-prijemce-obecna-cast/). Např. není možné mezi externí náklady zahrnout právní poradenství, náklady na účetní, cestovné, náklady na vzdělávání, stravenky, občerstvení, náklady na provoz a údržbu kanceláří, zajištění publicity, audit projektu aj.</t>
    </r>
  </si>
  <si>
    <t>Jednorázová částka</t>
  </si>
  <si>
    <t>Na listu Kalkulačka jednoráz. částky doplňte u každé z typových pozic, jež je nezbytná pro přípravu/rozpracování projektového záměru, potřebnou výši FTE a počet plánovaných měsíců práce na žádosti o podporu / extenzivní projektové fiši. Dále uveďte zdůvodnění potřebnosti dané pozice včetně stručného popisu činností, které bude pracovník vykonávat, a na základě tohoto popisu dále zdůvodněte navrženou výši úvazku a dobu zapojení pracovníka do přípravy / rozpracování projektového záměru.
Typové pozice, které nejsou pro přípravu/rozpracování projektového záměru potřebné, žadatel/příjemce nezahrnuje do týmu tj., nevyplňuje u těchto pozic údaje o výši FTE a počtu měsíců. Nastavení jednorázové částky je blíže upraveno v Pravidlech pro žadatele a příjemce - specifická část, kap. 8.2.1.</t>
  </si>
  <si>
    <t>4.0</t>
  </si>
  <si>
    <t>rok 2025</t>
  </si>
  <si>
    <t>Zdroj dat: ISPV za rok 2025</t>
  </si>
  <si>
    <t>Povinná příloha žádosti o podporu do voucherové výzvy vyhlášené krajem, účinná od 11. 5.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</si>
</sst>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1" fillId="0" borderId="0"/>
  </cellStyleXfs>
  <cellXfs count="104">
    <xf numFmtId="0" fontId="0" fillId="0" borderId="0" xfId="0"/>
    <xf numFmtId="4" fontId="0" fillId="0" borderId="16" xfId="0" applyNumberFormat="1" applyBorder="1" applyProtection="1">
      <protection locked="0"/>
    </xf>
    <xf numFmtId="164" fontId="13" fillId="3" borderId="13" xfId="0" applyNumberFormat="1" applyFont="1" applyFill="1" applyBorder="1" applyAlignment="1" applyProtection="1">
      <alignment horizontal="center" vertical="center"/>
      <protection hidden="1"/>
    </xf>
    <xf numFmtId="164" fontId="13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5" xfId="0" applyFont="1" applyFill="1" applyBorder="1" applyAlignment="1" applyProtection="1">
      <alignment vertical="center" wrapText="1"/>
      <protection hidden="1"/>
    </xf>
    <xf numFmtId="0" fontId="14" fillId="3" borderId="20" xfId="0" applyFont="1" applyFill="1" applyBorder="1" applyAlignment="1" applyProtection="1">
      <alignment vertical="center" wrapText="1"/>
      <protection hidden="1"/>
    </xf>
    <xf numFmtId="0" fontId="14" fillId="3" borderId="18" xfId="0" applyFont="1" applyFill="1" applyBorder="1" applyAlignment="1" applyProtection="1">
      <alignment vertical="center" wrapText="1"/>
      <protection hidden="1"/>
    </xf>
    <xf numFmtId="164" fontId="13" fillId="3" borderId="21" xfId="0" applyNumberFormat="1" applyFont="1" applyFill="1" applyBorder="1" applyAlignment="1" applyProtection="1">
      <alignment horizontal="left" vertical="center"/>
      <protection hidden="1"/>
    </xf>
    <xf numFmtId="164" fontId="13" fillId="3" borderId="15" xfId="0" applyNumberFormat="1" applyFont="1" applyFill="1" applyBorder="1" applyAlignment="1" applyProtection="1">
      <alignment horizontal="left" vertical="center"/>
      <protection hidden="1"/>
    </xf>
    <xf numFmtId="164" fontId="13" fillId="3" borderId="2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hidden="1"/>
    </xf>
    <xf numFmtId="44" fontId="1" fillId="4" borderId="23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14" fillId="3" borderId="29" xfId="0" applyFont="1" applyFill="1" applyBorder="1" applyAlignment="1" applyProtection="1">
      <alignment wrapText="1"/>
      <protection hidden="1"/>
    </xf>
    <xf numFmtId="0" fontId="14" fillId="3" borderId="12" xfId="0" applyFont="1" applyFill="1" applyBorder="1" applyAlignment="1" applyProtection="1">
      <alignment wrapText="1"/>
      <protection hidden="1"/>
    </xf>
    <xf numFmtId="0" fontId="14" fillId="3" borderId="30" xfId="0" applyFont="1" applyFill="1" applyBorder="1" applyAlignment="1" applyProtection="1">
      <alignment wrapText="1"/>
      <protection hidden="1"/>
    </xf>
    <xf numFmtId="0" fontId="0" fillId="4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0" fillId="4" borderId="24" xfId="0" applyFill="1" applyBorder="1" applyAlignment="1" applyProtection="1">
      <alignment wrapText="1"/>
      <protection hidden="1"/>
    </xf>
    <xf numFmtId="44" fontId="0" fillId="4" borderId="40" xfId="0" applyNumberFormat="1" applyFill="1" applyBorder="1" applyAlignment="1" applyProtection="1">
      <alignment horizontal="left"/>
      <protection hidden="1"/>
    </xf>
    <xf numFmtId="44" fontId="0" fillId="4" borderId="25" xfId="0" applyNumberFormat="1" applyFill="1" applyBorder="1" applyAlignment="1" applyProtection="1">
      <alignment horizontal="left"/>
      <protection hidden="1"/>
    </xf>
    <xf numFmtId="0" fontId="0" fillId="4" borderId="26" xfId="0" applyFill="1" applyBorder="1" applyAlignment="1" applyProtection="1">
      <alignment wrapText="1"/>
      <protection hidden="1"/>
    </xf>
    <xf numFmtId="0" fontId="0" fillId="4" borderId="42" xfId="0" applyFill="1" applyBorder="1" applyProtection="1">
      <protection hidden="1"/>
    </xf>
    <xf numFmtId="44" fontId="0" fillId="0" borderId="42" xfId="0" applyNumberFormat="1" applyBorder="1" applyProtection="1">
      <protection hidden="1"/>
    </xf>
    <xf numFmtId="44" fontId="0" fillId="4" borderId="43" xfId="0" applyNumberFormat="1" applyFill="1" applyBorder="1" applyAlignment="1" applyProtection="1">
      <alignment horizontal="left"/>
      <protection hidden="1"/>
    </xf>
    <xf numFmtId="44" fontId="0" fillId="4" borderId="27" xfId="0" applyNumberFormat="1" applyFill="1" applyBorder="1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44" fontId="1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49" fontId="0" fillId="0" borderId="16" xfId="0" applyNumberFormat="1" applyBorder="1" applyAlignment="1" applyProtection="1">
      <alignment vertical="center" wrapText="1" shrinkToFit="1"/>
      <protection locked="0"/>
    </xf>
    <xf numFmtId="0" fontId="0" fillId="0" borderId="36" xfId="0" applyBorder="1" applyAlignment="1" applyProtection="1">
      <alignment horizontal="left" vertical="top" wrapText="1" shrinkToFit="1"/>
      <protection locked="0"/>
    </xf>
    <xf numFmtId="0" fontId="0" fillId="2" borderId="0" xfId="0" applyFill="1" applyAlignment="1" applyProtection="1">
      <alignment wrapText="1"/>
      <protection locked="0"/>
    </xf>
    <xf numFmtId="164" fontId="16" fillId="3" borderId="9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center" vertical="top"/>
      <protection hidden="1"/>
    </xf>
    <xf numFmtId="0" fontId="7" fillId="3" borderId="3" xfId="0" applyFont="1" applyFill="1" applyBorder="1" applyAlignment="1" applyProtection="1">
      <alignment horizontal="center" vertical="top"/>
      <protection hidden="1"/>
    </xf>
    <xf numFmtId="0" fontId="7" fillId="3" borderId="4" xfId="0" applyFont="1" applyFill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6" fillId="3" borderId="1" xfId="0" applyFont="1" applyFill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44" fontId="1" fillId="4" borderId="14" xfId="0" applyNumberFormat="1" applyFont="1" applyFill="1" applyBorder="1" applyAlignment="1" applyProtection="1">
      <alignment horizontal="center" vertical="center"/>
      <protection hidden="1"/>
    </xf>
    <xf numFmtId="44" fontId="1" fillId="4" borderId="17" xfId="0" applyNumberFormat="1" applyFont="1" applyFill="1" applyBorder="1" applyAlignment="1" applyProtection="1">
      <alignment horizontal="center" vertical="center"/>
      <protection hidden="1"/>
    </xf>
    <xf numFmtId="44" fontId="1" fillId="4" borderId="19" xfId="0" applyNumberFormat="1" applyFont="1" applyFill="1" applyBorder="1" applyAlignment="1" applyProtection="1">
      <alignment horizontal="center" vertical="center"/>
      <protection hidden="1"/>
    </xf>
    <xf numFmtId="7" fontId="12" fillId="4" borderId="33" xfId="0" applyNumberFormat="1" applyFont="1" applyFill="1" applyBorder="1" applyAlignment="1" applyProtection="1">
      <alignment horizontal="left" vertical="center"/>
      <protection hidden="1"/>
    </xf>
    <xf numFmtId="7" fontId="12" fillId="4" borderId="34" xfId="0" applyNumberFormat="1" applyFont="1" applyFill="1" applyBorder="1" applyAlignment="1" applyProtection="1">
      <alignment horizontal="left" vertical="center"/>
      <protection hidden="1"/>
    </xf>
    <xf numFmtId="7" fontId="12" fillId="4" borderId="35" xfId="0" applyNumberFormat="1" applyFont="1" applyFill="1" applyBorder="1" applyAlignment="1" applyProtection="1">
      <alignment horizontal="left" vertical="center"/>
      <protection hidden="1"/>
    </xf>
    <xf numFmtId="0" fontId="15" fillId="3" borderId="9" xfId="0" applyFont="1" applyFill="1" applyBorder="1" applyAlignment="1" applyProtection="1">
      <alignment horizontal="center" vertical="center" wrapText="1"/>
      <protection hidden="1"/>
    </xf>
    <xf numFmtId="0" fontId="15" fillId="3" borderId="10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0" xfId="0" applyNumberFormat="1" applyFont="1" applyFill="1" applyBorder="1" applyAlignment="1" applyProtection="1">
      <alignment horizontal="center" vertical="center"/>
      <protection hidden="1"/>
    </xf>
    <xf numFmtId="164" fontId="13" fillId="3" borderId="11" xfId="0" applyNumberFormat="1" applyFont="1" applyFill="1" applyBorder="1" applyAlignment="1" applyProtection="1">
      <alignment horizontal="center" vertical="center"/>
      <protection hidden="1"/>
    </xf>
    <xf numFmtId="0" fontId="14" fillId="3" borderId="38" xfId="0" applyFont="1" applyFill="1" applyBorder="1" applyAlignment="1" applyProtection="1">
      <alignment horizontal="center" vertical="center" wrapText="1"/>
      <protection hidden="1"/>
    </xf>
    <xf numFmtId="0" fontId="14" fillId="3" borderId="39" xfId="0" applyFont="1" applyFill="1" applyBorder="1" applyAlignment="1" applyProtection="1">
      <alignment horizontal="center" vertical="center" wrapText="1"/>
      <protection hidden="1"/>
    </xf>
    <xf numFmtId="0" fontId="14" fillId="3" borderId="23" xfId="0" applyFont="1" applyFill="1" applyBorder="1" applyAlignment="1" applyProtection="1">
      <alignment horizontal="center" vertical="center" wrapText="1"/>
      <protection hidden="1"/>
    </xf>
    <xf numFmtId="44" fontId="1" fillId="4" borderId="22" xfId="0" applyNumberFormat="1" applyFont="1" applyFill="1" applyBorder="1" applyAlignment="1" applyProtection="1">
      <alignment horizontal="center" vertical="center" wrapText="1"/>
      <protection hidden="1"/>
    </xf>
    <xf numFmtId="44" fontId="1" fillId="4" borderId="23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21" xfId="0" applyNumberFormat="1" applyBorder="1" applyAlignment="1" applyProtection="1">
      <alignment horizontal="center" vertical="center" wrapText="1"/>
      <protection locked="0"/>
    </xf>
    <xf numFmtId="4" fontId="0" fillId="0" borderId="46" xfId="0" applyNumberFormat="1" applyBorder="1" applyAlignment="1" applyProtection="1">
      <alignment horizontal="center" vertical="center" wrapText="1"/>
      <protection locked="0"/>
    </xf>
    <xf numFmtId="4" fontId="0" fillId="0" borderId="15" xfId="0" applyNumberFormat="1" applyBorder="1" applyAlignment="1" applyProtection="1">
      <alignment horizontal="center" vertical="center" wrapText="1"/>
      <protection locked="0"/>
    </xf>
    <xf numFmtId="4" fontId="0" fillId="0" borderId="44" xfId="0" applyNumberFormat="1" applyBorder="1" applyAlignment="1" applyProtection="1">
      <alignment horizontal="center" vertical="center" wrapText="1"/>
      <protection locked="0"/>
    </xf>
    <xf numFmtId="4" fontId="0" fillId="0" borderId="18" xfId="0" applyNumberFormat="1" applyBorder="1" applyAlignment="1" applyProtection="1">
      <alignment horizontal="center" vertical="center" wrapText="1"/>
      <protection locked="0"/>
    </xf>
    <xf numFmtId="4" fontId="0" fillId="0" borderId="45" xfId="0" applyNumberForma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0" fillId="4" borderId="24" xfId="0" applyFill="1" applyBorder="1" applyAlignment="1" applyProtection="1">
      <alignment horizontal="left" wrapText="1"/>
      <protection hidden="1"/>
    </xf>
    <xf numFmtId="44" fontId="0" fillId="4" borderId="1" xfId="0" applyNumberFormat="1" applyFill="1" applyBorder="1" applyAlignment="1" applyProtection="1">
      <alignment horizontal="left"/>
      <protection hidden="1"/>
    </xf>
    <xf numFmtId="44" fontId="0" fillId="4" borderId="32" xfId="0" applyNumberFormat="1" applyFill="1" applyBorder="1" applyAlignment="1" applyProtection="1">
      <alignment horizontal="center"/>
      <protection hidden="1"/>
    </xf>
    <xf numFmtId="44" fontId="0" fillId="4" borderId="41" xfId="0" applyNumberFormat="1" applyFill="1" applyBorder="1" applyAlignment="1" applyProtection="1">
      <alignment horizontal="center"/>
      <protection hidden="1"/>
    </xf>
    <xf numFmtId="44" fontId="0" fillId="4" borderId="37" xfId="0" applyNumberFormat="1" applyFill="1" applyBorder="1" applyAlignment="1" applyProtection="1">
      <alignment horizontal="center"/>
      <protection hidden="1"/>
    </xf>
  </cellXfs>
  <cellStyles count="4">
    <cellStyle name="Normální" xfId="0" builtinId="0"/>
    <cellStyle name="Normální 2" xfId="3" xr:uid="{C9FCCEFF-CF2E-49ED-840F-CE6E402B3A66}"/>
    <cellStyle name="normální 3" xfId="2" xr:uid="{CDA820CE-8ABA-4139-A469-B695B817CE4A}"/>
    <cellStyle name="Normální 4" xfId="1" xr:uid="{E107A99E-2BB9-4FF9-BF94-7A536F5529EF}"/>
  </cellStyles>
  <dxfs count="1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000D-496B-400A-A140-CE02FCDDAADF}">
  <dimension ref="B1:P18"/>
  <sheetViews>
    <sheetView showGridLines="0" tabSelected="1" zoomScale="90" zoomScaleNormal="90" workbookViewId="0">
      <selection activeCell="B8" sqref="B8:P9"/>
    </sheetView>
  </sheetViews>
  <sheetFormatPr defaultColWidth="8.54296875" defaultRowHeight="14.5" x14ac:dyDescent="0.35"/>
  <cols>
    <col min="1" max="1" width="3.453125" style="31" customWidth="1"/>
    <col min="2" max="15" width="8.54296875" style="31"/>
    <col min="16" max="16" width="43.54296875" style="31" customWidth="1"/>
    <col min="17" max="16384" width="8.54296875" style="31"/>
  </cols>
  <sheetData>
    <row r="1" spans="2:16" s="42" customFormat="1" ht="14" x14ac:dyDescent="0.3"/>
    <row r="2" spans="2:16" s="42" customFormat="1" ht="14" x14ac:dyDescent="0.3">
      <c r="B2" s="53" t="e" vm="1">
        <v>#VALUE!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2:16" s="42" customFormat="1" ht="14" x14ac:dyDescent="0.3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2:16" s="42" customFormat="1" ht="14" x14ac:dyDescent="0.3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2:16" s="42" customFormat="1" ht="14" x14ac:dyDescent="0.3"/>
    <row r="6" spans="2:16" s="42" customFormat="1" ht="15.75" customHeight="1" x14ac:dyDescent="0.3">
      <c r="B6" s="42" t="s">
        <v>40</v>
      </c>
      <c r="H6" s="53"/>
      <c r="I6" s="53"/>
      <c r="J6" s="53"/>
      <c r="K6" s="53"/>
      <c r="L6" s="53"/>
    </row>
    <row r="7" spans="2:16" s="42" customFormat="1" ht="73.400000000000006" customHeight="1" x14ac:dyDescent="0.3">
      <c r="B7" s="54" t="s">
        <v>10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2:16" s="42" customFormat="1" ht="20.9" customHeight="1" x14ac:dyDescent="0.3">
      <c r="B8" s="56" t="s">
        <v>47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2:16" s="42" customFormat="1" ht="15" customHeight="1" x14ac:dyDescent="0.3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2:16" s="42" customFormat="1" ht="15" customHeight="1" x14ac:dyDescent="0.3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2:16" s="42" customFormat="1" ht="15" customHeight="1" x14ac:dyDescent="0.45">
      <c r="B11" s="57" t="s">
        <v>0</v>
      </c>
      <c r="C11" s="57"/>
      <c r="D11" s="57"/>
      <c r="E11" s="58" t="s">
        <v>44</v>
      </c>
      <c r="F11" s="58"/>
      <c r="G11" s="58"/>
      <c r="H11" s="58"/>
      <c r="I11" s="57" t="s">
        <v>1</v>
      </c>
      <c r="J11" s="57"/>
      <c r="K11" s="57"/>
      <c r="L11" s="59" t="s">
        <v>45</v>
      </c>
      <c r="M11" s="60"/>
      <c r="N11" s="60"/>
      <c r="O11" s="60"/>
      <c r="P11" s="61"/>
    </row>
    <row r="12" spans="2:16" s="42" customFormat="1" ht="15" customHeight="1" x14ac:dyDescent="0.3">
      <c r="I12" s="43"/>
      <c r="J12" s="43"/>
      <c r="K12" s="43"/>
      <c r="L12" s="43"/>
      <c r="M12" s="43"/>
      <c r="N12" s="43"/>
      <c r="O12" s="43"/>
      <c r="P12" s="43"/>
    </row>
    <row r="13" spans="2:16" s="42" customFormat="1" ht="396.65" customHeight="1" x14ac:dyDescent="0.3">
      <c r="B13" s="46" t="s">
        <v>37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2:16" s="42" customFormat="1" ht="15" customHeight="1" x14ac:dyDescent="0.3">
      <c r="I14" s="43"/>
      <c r="J14" s="43"/>
      <c r="K14" s="43"/>
      <c r="L14" s="43"/>
      <c r="M14" s="43"/>
      <c r="N14" s="43"/>
      <c r="O14" s="43"/>
      <c r="P14" s="43"/>
    </row>
    <row r="15" spans="2:16" s="42" customFormat="1" ht="25" x14ac:dyDescent="0.3">
      <c r="B15" s="47" t="s">
        <v>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</row>
    <row r="16" spans="2:16" s="45" customFormat="1" ht="83.15" customHeight="1" x14ac:dyDescent="0.45">
      <c r="B16" s="44" t="s">
        <v>3</v>
      </c>
      <c r="C16" s="50" t="s">
        <v>43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</row>
    <row r="17" spans="2:16" s="45" customFormat="1" ht="102.9" customHeight="1" x14ac:dyDescent="0.45">
      <c r="B17" s="44" t="s">
        <v>4</v>
      </c>
      <c r="C17" s="50" t="s">
        <v>41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</row>
    <row r="18" spans="2:16" s="45" customFormat="1" ht="36" customHeight="1" x14ac:dyDescent="0.45">
      <c r="B18" s="44" t="s">
        <v>5</v>
      </c>
      <c r="C18" s="50" t="s">
        <v>38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</row>
  </sheetData>
  <sheetProtection sheet="1" objects="1" scenarios="1"/>
  <mergeCells count="13">
    <mergeCell ref="B2:P4"/>
    <mergeCell ref="H6:L6"/>
    <mergeCell ref="B7:P7"/>
    <mergeCell ref="B8:P9"/>
    <mergeCell ref="B11:D11"/>
    <mergeCell ref="E11:H11"/>
    <mergeCell ref="I11:K11"/>
    <mergeCell ref="L11:P11"/>
    <mergeCell ref="B13:P13"/>
    <mergeCell ref="B15:P15"/>
    <mergeCell ref="C16:P16"/>
    <mergeCell ref="C17:P17"/>
    <mergeCell ref="C18:P18"/>
  </mergeCells>
  <pageMargins left="0.7" right="0.7" top="0.78740157499999996" bottom="0.78740157499999996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26C6-A396-4738-A92D-422B9694800D}">
  <dimension ref="B1:F33"/>
  <sheetViews>
    <sheetView showGridLines="0" zoomScaleNormal="100" zoomScaleSheetLayoutView="100" workbookViewId="0">
      <selection activeCell="J12" sqref="J12"/>
    </sheetView>
  </sheetViews>
  <sheetFormatPr defaultColWidth="8.54296875" defaultRowHeight="14.5" x14ac:dyDescent="0.35"/>
  <cols>
    <col min="1" max="1" width="2.54296875" style="13" customWidth="1"/>
    <col min="2" max="2" width="45.453125" style="13" customWidth="1"/>
    <col min="3" max="3" width="23.453125" style="13" customWidth="1"/>
    <col min="4" max="4" width="25.453125" style="13" customWidth="1"/>
    <col min="5" max="5" width="47.453125" style="13" customWidth="1"/>
    <col min="6" max="6" width="26.453125" style="13" customWidth="1"/>
    <col min="7" max="7" width="13.54296875" style="13" bestFit="1" customWidth="1"/>
    <col min="8" max="16384" width="8.54296875" style="13"/>
  </cols>
  <sheetData>
    <row r="1" spans="2:6" ht="9.65" customHeight="1" x14ac:dyDescent="0.35">
      <c r="B1" s="14"/>
      <c r="C1" s="14"/>
      <c r="D1" s="14"/>
      <c r="E1" s="14"/>
      <c r="F1" s="14"/>
    </row>
    <row r="2" spans="2:6" x14ac:dyDescent="0.35">
      <c r="B2" s="16" t="s">
        <v>6</v>
      </c>
      <c r="C2" s="14"/>
      <c r="D2" s="14"/>
      <c r="E2" s="14"/>
      <c r="F2" s="14"/>
    </row>
    <row r="3" spans="2:6" ht="9.65" customHeight="1" thickBot="1" x14ac:dyDescent="0.4">
      <c r="B3" s="14"/>
      <c r="C3" s="14"/>
      <c r="D3" s="14"/>
      <c r="E3" s="14"/>
      <c r="F3" s="14"/>
    </row>
    <row r="4" spans="2:6" ht="65.900000000000006" customHeight="1" thickBot="1" x14ac:dyDescent="0.4">
      <c r="B4" s="68" t="s">
        <v>33</v>
      </c>
      <c r="C4" s="69"/>
      <c r="D4" s="69"/>
      <c r="E4" s="69"/>
      <c r="F4" s="70"/>
    </row>
    <row r="5" spans="2:6" ht="15" thickBot="1" x14ac:dyDescent="0.4">
      <c r="B5" s="14"/>
      <c r="C5" s="14"/>
      <c r="D5" s="14"/>
      <c r="E5" s="14"/>
      <c r="F5" s="14"/>
    </row>
    <row r="6" spans="2:6" ht="17.399999999999999" customHeight="1" x14ac:dyDescent="0.35">
      <c r="B6" s="9" t="s">
        <v>11</v>
      </c>
      <c r="C6" s="71"/>
      <c r="D6" s="72"/>
      <c r="E6" s="72"/>
      <c r="F6" s="73"/>
    </row>
    <row r="7" spans="2:6" ht="17.899999999999999" customHeight="1" x14ac:dyDescent="0.35">
      <c r="B7" s="10" t="s">
        <v>12</v>
      </c>
      <c r="C7" s="74"/>
      <c r="D7" s="75"/>
      <c r="E7" s="75"/>
      <c r="F7" s="76"/>
    </row>
    <row r="8" spans="2:6" ht="17.899999999999999" customHeight="1" x14ac:dyDescent="0.35">
      <c r="B8" s="10" t="s">
        <v>13</v>
      </c>
      <c r="C8" s="74"/>
      <c r="D8" s="75"/>
      <c r="E8" s="75"/>
      <c r="F8" s="76"/>
    </row>
    <row r="9" spans="2:6" ht="17.899999999999999" customHeight="1" thickBot="1" x14ac:dyDescent="0.4">
      <c r="B9" s="11" t="s">
        <v>14</v>
      </c>
      <c r="C9" s="77"/>
      <c r="D9" s="78"/>
      <c r="E9" s="78"/>
      <c r="F9" s="79"/>
    </row>
    <row r="10" spans="2:6" ht="31.4" customHeight="1" thickBot="1" x14ac:dyDescent="0.4">
      <c r="B10" s="41" t="s">
        <v>42</v>
      </c>
      <c r="C10" s="65">
        <f>IF((F13+F21+F33)&gt;1200000,"Je překročena maximální hodnota voucheru!",F13+F21+F33)</f>
        <v>0</v>
      </c>
      <c r="D10" s="66"/>
      <c r="E10" s="66"/>
      <c r="F10" s="67"/>
    </row>
    <row r="11" spans="2:6" ht="15" thickBot="1" x14ac:dyDescent="0.4">
      <c r="B11" s="14"/>
      <c r="C11" s="14"/>
      <c r="D11" s="14"/>
      <c r="E11" s="14"/>
      <c r="F11" s="14"/>
    </row>
    <row r="12" spans="2:6" ht="68.900000000000006" customHeight="1" thickBot="1" x14ac:dyDescent="0.4">
      <c r="B12" s="2" t="s">
        <v>7</v>
      </c>
      <c r="C12" s="3" t="s">
        <v>8</v>
      </c>
      <c r="D12" s="3" t="s">
        <v>39</v>
      </c>
      <c r="E12" s="3" t="s">
        <v>24</v>
      </c>
      <c r="F12" s="3" t="s">
        <v>15</v>
      </c>
    </row>
    <row r="13" spans="2:6" x14ac:dyDescent="0.35">
      <c r="B13" s="6" t="s">
        <v>9</v>
      </c>
      <c r="C13" s="1"/>
      <c r="D13" s="1"/>
      <c r="E13" s="38"/>
      <c r="F13" s="62">
        <f>FLOOR((C13*D13*'Základní data ŘO'!F3+C14*D14*'Základní data ŘO'!F6+C15*D15*'Základní data ŘO'!F7+C16*D16*'Základní data ŘO'!F8+C17*D17*'Základní data ŘO'!F9+C18*D18*'Základní data ŘO'!F10),0.01)</f>
        <v>0</v>
      </c>
    </row>
    <row r="14" spans="2:6" x14ac:dyDescent="0.35">
      <c r="B14" s="6" t="s">
        <v>16</v>
      </c>
      <c r="C14" s="1"/>
      <c r="D14" s="1"/>
      <c r="E14" s="38"/>
      <c r="F14" s="63"/>
    </row>
    <row r="15" spans="2:6" x14ac:dyDescent="0.35">
      <c r="B15" s="7" t="s">
        <v>17</v>
      </c>
      <c r="C15" s="1"/>
      <c r="D15" s="1"/>
      <c r="E15" s="38"/>
      <c r="F15" s="63"/>
    </row>
    <row r="16" spans="2:6" x14ac:dyDescent="0.35">
      <c r="B16" s="7" t="s">
        <v>18</v>
      </c>
      <c r="C16" s="1"/>
      <c r="D16" s="1"/>
      <c r="E16" s="38"/>
      <c r="F16" s="63"/>
    </row>
    <row r="17" spans="2:6" x14ac:dyDescent="0.35">
      <c r="B17" s="7" t="s">
        <v>19</v>
      </c>
      <c r="C17" s="1"/>
      <c r="D17" s="1"/>
      <c r="E17" s="38"/>
      <c r="F17" s="63"/>
    </row>
    <row r="18" spans="2:6" ht="15" thickBot="1" x14ac:dyDescent="0.4">
      <c r="B18" s="8" t="s">
        <v>20</v>
      </c>
      <c r="C18" s="1"/>
      <c r="D18" s="1"/>
      <c r="E18" s="38"/>
      <c r="F18" s="64"/>
    </row>
    <row r="19" spans="2:6" ht="15" thickBot="1" x14ac:dyDescent="0.4">
      <c r="B19" s="14"/>
      <c r="C19" s="14"/>
      <c r="D19" s="14"/>
      <c r="E19" s="14"/>
      <c r="F19" s="14"/>
    </row>
    <row r="20" spans="2:6" ht="31.4" customHeight="1" thickBot="1" x14ac:dyDescent="0.4">
      <c r="B20" s="4" t="s">
        <v>21</v>
      </c>
      <c r="C20" s="88" t="s">
        <v>23</v>
      </c>
      <c r="D20" s="89"/>
      <c r="E20" s="5" t="s">
        <v>24</v>
      </c>
      <c r="F20" s="5" t="s">
        <v>22</v>
      </c>
    </row>
    <row r="21" spans="2:6" s="40" customFormat="1" x14ac:dyDescent="0.35">
      <c r="B21" s="39"/>
      <c r="C21" s="90"/>
      <c r="D21" s="91"/>
      <c r="E21" s="38"/>
      <c r="F21" s="86">
        <f>FLOOR(SUM(C21:C30),0.01)</f>
        <v>0</v>
      </c>
    </row>
    <row r="22" spans="2:6" s="40" customFormat="1" x14ac:dyDescent="0.35">
      <c r="B22" s="39"/>
      <c r="C22" s="92"/>
      <c r="D22" s="93"/>
      <c r="E22" s="38"/>
      <c r="F22" s="86"/>
    </row>
    <row r="23" spans="2:6" s="40" customFormat="1" x14ac:dyDescent="0.35">
      <c r="B23" s="39"/>
      <c r="C23" s="92"/>
      <c r="D23" s="93"/>
      <c r="E23" s="38"/>
      <c r="F23" s="86"/>
    </row>
    <row r="24" spans="2:6" s="40" customFormat="1" x14ac:dyDescent="0.35">
      <c r="B24" s="39"/>
      <c r="C24" s="92"/>
      <c r="D24" s="93"/>
      <c r="E24" s="38"/>
      <c r="F24" s="86"/>
    </row>
    <row r="25" spans="2:6" s="40" customFormat="1" x14ac:dyDescent="0.35">
      <c r="B25" s="39"/>
      <c r="C25" s="92"/>
      <c r="D25" s="93"/>
      <c r="E25" s="38"/>
      <c r="F25" s="86"/>
    </row>
    <row r="26" spans="2:6" s="40" customFormat="1" x14ac:dyDescent="0.35">
      <c r="B26" s="39"/>
      <c r="C26" s="92"/>
      <c r="D26" s="93"/>
      <c r="E26" s="38"/>
      <c r="F26" s="86"/>
    </row>
    <row r="27" spans="2:6" s="40" customFormat="1" x14ac:dyDescent="0.35">
      <c r="B27" s="39"/>
      <c r="C27" s="92"/>
      <c r="D27" s="93"/>
      <c r="E27" s="38"/>
      <c r="F27" s="86"/>
    </row>
    <row r="28" spans="2:6" s="40" customFormat="1" x14ac:dyDescent="0.35">
      <c r="B28" s="39"/>
      <c r="C28" s="92"/>
      <c r="D28" s="93"/>
      <c r="E28" s="38"/>
      <c r="F28" s="86"/>
    </row>
    <row r="29" spans="2:6" s="40" customFormat="1" x14ac:dyDescent="0.35">
      <c r="B29" s="39"/>
      <c r="C29" s="92"/>
      <c r="D29" s="93"/>
      <c r="E29" s="38"/>
      <c r="F29" s="86"/>
    </row>
    <row r="30" spans="2:6" s="40" customFormat="1" ht="15" thickBot="1" x14ac:dyDescent="0.4">
      <c r="B30" s="39"/>
      <c r="C30" s="94"/>
      <c r="D30" s="95"/>
      <c r="E30" s="38"/>
      <c r="F30" s="87"/>
    </row>
    <row r="31" spans="2:6" ht="15" thickBot="1" x14ac:dyDescent="0.4">
      <c r="B31" s="14"/>
      <c r="C31" s="14"/>
      <c r="D31" s="14"/>
      <c r="E31" s="14"/>
      <c r="F31" s="14"/>
    </row>
    <row r="32" spans="2:6" ht="31.4" customHeight="1" thickBot="1" x14ac:dyDescent="0.4">
      <c r="B32" s="80" t="s">
        <v>31</v>
      </c>
      <c r="C32" s="81"/>
      <c r="D32" s="81"/>
      <c r="E32" s="82"/>
      <c r="F32" s="5" t="s">
        <v>32</v>
      </c>
    </row>
    <row r="33" spans="2:6" ht="23.9" customHeight="1" thickBot="1" x14ac:dyDescent="0.4">
      <c r="B33" s="83" t="s">
        <v>36</v>
      </c>
      <c r="C33" s="84"/>
      <c r="D33" s="84"/>
      <c r="E33" s="85"/>
      <c r="F33" s="15">
        <f>FLOOR((0.15*F13),0.01)</f>
        <v>0</v>
      </c>
    </row>
  </sheetData>
  <sheetProtection algorithmName="SHA-512" hashValue="OhyoIAUlqLEHN2yvtx3TUi1p6vC0m+KiYQNg5m3K5xW3z5ZsO6EAVKKRKR7Ygma11XosydmedgvLQIHKANATIA==" saltValue="vhV894baooqIJ4hG6VbZug==" spinCount="100000" sheet="1" formatRows="0"/>
  <mergeCells count="21">
    <mergeCell ref="B32:E32"/>
    <mergeCell ref="B33:E33"/>
    <mergeCell ref="F21:F30"/>
    <mergeCell ref="C20:D20"/>
    <mergeCell ref="C21:D21"/>
    <mergeCell ref="C27:D27"/>
    <mergeCell ref="C28:D28"/>
    <mergeCell ref="C29:D29"/>
    <mergeCell ref="C30:D30"/>
    <mergeCell ref="C22:D22"/>
    <mergeCell ref="C23:D23"/>
    <mergeCell ref="C24:D24"/>
    <mergeCell ref="C25:D25"/>
    <mergeCell ref="C26:D26"/>
    <mergeCell ref="F13:F18"/>
    <mergeCell ref="C10:F10"/>
    <mergeCell ref="B4:F4"/>
    <mergeCell ref="C6:F6"/>
    <mergeCell ref="C7:F7"/>
    <mergeCell ref="C8:F8"/>
    <mergeCell ref="C9:F9"/>
  </mergeCells>
  <conditionalFormatting sqref="B6:B10">
    <cfRule type="expression" dxfId="17" priority="37" stopIfTrue="1">
      <formula>$M$12&gt;#REF!</formula>
    </cfRule>
    <cfRule type="expression" dxfId="16" priority="38" stopIfTrue="1">
      <formula>$M$12&lt;#REF!</formula>
    </cfRule>
    <cfRule type="expression" dxfId="15" priority="39">
      <formula>$M$12&gt;#REF!</formula>
    </cfRule>
  </conditionalFormatting>
  <conditionalFormatting sqref="B32">
    <cfRule type="expression" dxfId="14" priority="13" stopIfTrue="1">
      <formula>$M$12&gt;#REF!</formula>
    </cfRule>
    <cfRule type="expression" dxfId="13" priority="14" stopIfTrue="1">
      <formula>$M$12&lt;#REF!</formula>
    </cfRule>
    <cfRule type="expression" dxfId="12" priority="15">
      <formula>$M$12&gt;#REF!</formula>
    </cfRule>
  </conditionalFormatting>
  <conditionalFormatting sqref="B20:C20">
    <cfRule type="expression" dxfId="11" priority="19" stopIfTrue="1">
      <formula>$M$12&gt;#REF!</formula>
    </cfRule>
    <cfRule type="expression" dxfId="10" priority="20" stopIfTrue="1">
      <formula>$M$12&lt;#REF!</formula>
    </cfRule>
    <cfRule type="expression" dxfId="9" priority="21">
      <formula>$M$12&gt;#REF!</formula>
    </cfRule>
  </conditionalFormatting>
  <conditionalFormatting sqref="B12:F12">
    <cfRule type="expression" dxfId="8" priority="34" stopIfTrue="1">
      <formula>$M$12&gt;#REF!</formula>
    </cfRule>
    <cfRule type="expression" dxfId="7" priority="35" stopIfTrue="1">
      <formula>$M$12&lt;#REF!</formula>
    </cfRule>
    <cfRule type="expression" dxfId="6" priority="36">
      <formula>$M$12&gt;#REF!</formula>
    </cfRule>
  </conditionalFormatting>
  <conditionalFormatting sqref="F20">
    <cfRule type="expression" dxfId="5" priority="16" stopIfTrue="1">
      <formula>$M$12&gt;#REF!</formula>
    </cfRule>
    <cfRule type="expression" dxfId="4" priority="17" stopIfTrue="1">
      <formula>$M$12&lt;#REF!</formula>
    </cfRule>
    <cfRule type="expression" dxfId="3" priority="18">
      <formula>$M$12&gt;#REF!</formula>
    </cfRule>
  </conditionalFormatting>
  <conditionalFormatting sqref="F32">
    <cfRule type="expression" dxfId="2" priority="7" stopIfTrue="1">
      <formula>$M$12&gt;#REF!</formula>
    </cfRule>
    <cfRule type="expression" dxfId="1" priority="8" stopIfTrue="1">
      <formula>$M$12&lt;#REF!</formula>
    </cfRule>
    <cfRule type="expression" dxfId="0" priority="9">
      <formula>$M$12&gt;#REF!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D939-DE12-4A82-8E45-D2232C936D62}">
  <sheetPr>
    <tabColor theme="0" tint="-0.249977111117893"/>
  </sheetPr>
  <dimension ref="A1:P14"/>
  <sheetViews>
    <sheetView showGridLines="0" workbookViewId="0">
      <selection activeCell="I2" sqref="I2"/>
    </sheetView>
  </sheetViews>
  <sheetFormatPr defaultColWidth="9.453125" defaultRowHeight="14.5" x14ac:dyDescent="0.35"/>
  <cols>
    <col min="1" max="1" width="37.453125" style="34" customWidth="1"/>
    <col min="2" max="2" width="9.453125" style="12" customWidth="1"/>
    <col min="3" max="3" width="12.453125" style="12" customWidth="1"/>
    <col min="4" max="6" width="14.453125" style="12" customWidth="1"/>
    <col min="7" max="7" width="3.453125" style="12" customWidth="1"/>
    <col min="8" max="10" width="9.453125" style="12" customWidth="1"/>
    <col min="11" max="11" width="13.453125" style="36" customWidth="1"/>
    <col min="12" max="12" width="3.453125" style="12" customWidth="1"/>
    <col min="13" max="15" width="9.453125" style="12" customWidth="1"/>
    <col min="16" max="16" width="13.453125" style="36" customWidth="1"/>
    <col min="17" max="17" width="3.453125" style="12" customWidth="1"/>
    <col min="18" max="18" width="34.453125" style="12" customWidth="1"/>
    <col min="19" max="16384" width="9.453125" style="12"/>
  </cols>
  <sheetData>
    <row r="1" spans="1:16" s="32" customFormat="1" ht="15" thickBot="1" x14ac:dyDescent="0.4">
      <c r="A1" s="96" t="s">
        <v>25</v>
      </c>
      <c r="B1" s="97"/>
      <c r="C1" s="97"/>
      <c r="D1" s="97"/>
      <c r="E1" s="97"/>
      <c r="F1" s="98"/>
      <c r="K1" s="33"/>
      <c r="P1" s="33"/>
    </row>
    <row r="2" spans="1:16" s="34" customFormat="1" ht="72.5" x14ac:dyDescent="0.35">
      <c r="A2" s="17" t="s">
        <v>26</v>
      </c>
      <c r="B2" s="18" t="s">
        <v>27</v>
      </c>
      <c r="C2" s="18" t="s">
        <v>28</v>
      </c>
      <c r="D2" s="18" t="s">
        <v>29</v>
      </c>
      <c r="E2" s="18" t="s">
        <v>35</v>
      </c>
      <c r="F2" s="19" t="s">
        <v>30</v>
      </c>
      <c r="K2" s="35"/>
      <c r="P2" s="35"/>
    </row>
    <row r="3" spans="1:16" x14ac:dyDescent="0.35">
      <c r="A3" s="99" t="s">
        <v>9</v>
      </c>
      <c r="B3" s="20">
        <v>2411</v>
      </c>
      <c r="C3" s="20" t="s">
        <v>34</v>
      </c>
      <c r="D3" s="21">
        <v>71014.754300000001</v>
      </c>
      <c r="E3" s="100">
        <f>AVERAGE(D3:D5)</f>
        <v>66025.699733333327</v>
      </c>
      <c r="F3" s="101">
        <f>E3*(1+0.338)</f>
        <v>88342.386243200002</v>
      </c>
    </row>
    <row r="4" spans="1:16" x14ac:dyDescent="0.35">
      <c r="A4" s="99"/>
      <c r="B4" s="20">
        <v>2422</v>
      </c>
      <c r="C4" s="20" t="s">
        <v>34</v>
      </c>
      <c r="D4" s="21">
        <v>77372.128200000006</v>
      </c>
      <c r="E4" s="100"/>
      <c r="F4" s="102"/>
    </row>
    <row r="5" spans="1:16" x14ac:dyDescent="0.35">
      <c r="A5" s="99"/>
      <c r="B5" s="20">
        <v>3343</v>
      </c>
      <c r="C5" s="20" t="s">
        <v>34</v>
      </c>
      <c r="D5" s="21">
        <v>49690.216699999997</v>
      </c>
      <c r="E5" s="100"/>
      <c r="F5" s="103"/>
    </row>
    <row r="6" spans="1:16" x14ac:dyDescent="0.35">
      <c r="A6" s="22" t="s">
        <v>16</v>
      </c>
      <c r="B6" s="20">
        <v>1223</v>
      </c>
      <c r="C6" s="20" t="s">
        <v>34</v>
      </c>
      <c r="D6" s="21">
        <v>107257.43399999999</v>
      </c>
      <c r="E6" s="23"/>
      <c r="F6" s="24">
        <f>D6*(1+0.338)</f>
        <v>143510.446692</v>
      </c>
    </row>
    <row r="7" spans="1:16" x14ac:dyDescent="0.35">
      <c r="A7" s="22" t="s">
        <v>17</v>
      </c>
      <c r="B7" s="20">
        <v>21</v>
      </c>
      <c r="C7" s="20" t="s">
        <v>34</v>
      </c>
      <c r="D7" s="21">
        <v>69152.082200000004</v>
      </c>
      <c r="E7" s="23"/>
      <c r="F7" s="24">
        <f t="shared" ref="F7:F10" si="0">D7*(1+0.338)</f>
        <v>92525.485983600011</v>
      </c>
    </row>
    <row r="8" spans="1:16" x14ac:dyDescent="0.35">
      <c r="A8" s="22" t="s">
        <v>18</v>
      </c>
      <c r="B8" s="20">
        <v>31</v>
      </c>
      <c r="C8" s="20" t="s">
        <v>34</v>
      </c>
      <c r="D8" s="21">
        <v>52280.2863</v>
      </c>
      <c r="E8" s="23"/>
      <c r="F8" s="24">
        <f t="shared" si="0"/>
        <v>69951.023069400006</v>
      </c>
    </row>
    <row r="9" spans="1:16" x14ac:dyDescent="0.35">
      <c r="A9" s="22" t="s">
        <v>19</v>
      </c>
      <c r="B9" s="20">
        <v>26431</v>
      </c>
      <c r="C9" s="20" t="s">
        <v>34</v>
      </c>
      <c r="D9" s="21">
        <v>41933.872799999997</v>
      </c>
      <c r="E9" s="23"/>
      <c r="F9" s="24">
        <f t="shared" si="0"/>
        <v>56107.5218064</v>
      </c>
    </row>
    <row r="10" spans="1:16" ht="15" thickBot="1" x14ac:dyDescent="0.4">
      <c r="A10" s="25" t="s">
        <v>20</v>
      </c>
      <c r="B10" s="26">
        <v>2424</v>
      </c>
      <c r="C10" s="26" t="s">
        <v>34</v>
      </c>
      <c r="D10" s="27">
        <v>66001.354699999996</v>
      </c>
      <c r="E10" s="28"/>
      <c r="F10" s="29">
        <f t="shared" si="0"/>
        <v>88309.812588600005</v>
      </c>
    </row>
    <row r="11" spans="1:16" x14ac:dyDescent="0.35">
      <c r="A11" s="30" t="s">
        <v>46</v>
      </c>
      <c r="B11" s="31"/>
      <c r="C11" s="31"/>
      <c r="D11" s="31"/>
      <c r="E11" s="31"/>
      <c r="F11" s="31"/>
    </row>
    <row r="13" spans="1:16" x14ac:dyDescent="0.35">
      <c r="A13" s="12"/>
    </row>
    <row r="14" spans="1:16" x14ac:dyDescent="0.35">
      <c r="A14" s="12"/>
      <c r="B14" s="37"/>
    </row>
  </sheetData>
  <sheetProtection algorithmName="SHA-512" hashValue="8LzSFqlU1lVgoeQpvRavkZ8fiLMYyHmSfwKUwqPGOJYJWcJEuWYrbRJTwm4AWZQtn4R84gG/Q1Bh6gj/2Ii0uw==" saltValue="7IpJV/wuE5Vt1B7wzTZnsg==" spinCount="100000" sheet="1" selectLockedCells="1" selectUnlockedCells="1"/>
  <mergeCells count="4">
    <mergeCell ref="A1:F1"/>
    <mergeCell ref="A3:A5"/>
    <mergeCell ref="E3:E5"/>
    <mergeCell ref="F3:F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15OPMSMT0001-78-60209</_dlc_DocId>
    <_dlc_DocIdUrl xmlns="0104a4cd-1400-468e-be1b-c7aad71d7d5a">
      <Url>https://op.msmt.cz/_layouts/15/DocIdRedir.aspx?ID=15OPMSMT0001-78-60209</Url>
      <Description>15OPMSMT0001-78-60209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31B995-C8C5-4447-8D12-DF22BE394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919522-9EE8-4CAB-82EB-6C0ADC09E68B}">
  <ds:schemaRefs>
    <ds:schemaRef ds:uri="http://purl.org/dc/elements/1.1/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727d7e0-5f6f-4843-8d26-7fdd0d273a9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581ED3-0969-4CA6-85B8-93348EDD291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D3987B-65A5-4782-89A1-2E4740D74CC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Základní informace</vt:lpstr>
      <vt:lpstr>Kalkulačka jednoráz. částky</vt:lpstr>
      <vt:lpstr>Základní data ŘO</vt:lpstr>
      <vt:lpstr>'Kalkulačka jednoráz. částky'!Názvy_tisku</vt:lpstr>
      <vt:lpstr>'Kalkulačka jednoráz. částky'!Oblast_tisku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Štěpničková Pavlína</dc:creator>
  <cp:lastModifiedBy>Stiebitzová Veronika</cp:lastModifiedBy>
  <cp:lastPrinted>2023-11-21T14:55:41Z</cp:lastPrinted>
  <dcterms:created xsi:type="dcterms:W3CDTF">2023-02-03T10:40:03Z</dcterms:created>
  <dcterms:modified xsi:type="dcterms:W3CDTF">2026-05-04T09:14:41Z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ce3e49ae-677f-4ed5-abf7-3e52a6d8763e</vt:lpwstr>
  </property>
  <property fmtid="{D5CDD505-2E9C-101B-9397-08002B2CF9AE}" pid="4" name="MediaServiceImageTags">
    <vt:lpwstr/>
  </property>
</Properties>
</file>