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9_Metodika/09_16_Další/Publicita/Nové logo státní správy/Zamcene dokumenty k vymene logolinku/Vyzva 009/"/>
    </mc:Choice>
  </mc:AlternateContent>
  <xr:revisionPtr revIDLastSave="0" documentId="13_ncr:20000001_{15217AAB-E4D5-4FCF-9480-2F28B1E5C770}" xr6:coauthVersionLast="47" xr6:coauthVersionMax="47" xr10:uidLastSave="{00000000-0000-0000-0000-000000000000}"/>
  <workbookProtection workbookAlgorithmName="SHA-512" workbookHashValue="4iGusOpUWLTPahoQHr5bn+VwLs1/3X8VCqG0+I3NDYUQ++fDwMurbLDoykEnJ7nqgcqvEKzchIGYkpddHHeebw==" workbookSaltValue="9dCCIcbk6riPGz1McoDYNA==" workbookSpinCount="100000" lockStructure="1"/>
  <bookViews>
    <workbookView xWindow="-110" yWindow="-110" windowWidth="19420" windowHeight="10300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6" i="5"/>
  <c r="E3" i="5"/>
  <c r="F3" i="5" s="1"/>
  <c r="F21" i="3" l="1"/>
  <c r="F13" i="3" l="1"/>
  <c r="F33" i="3" s="1"/>
  <c r="C1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<sst xmlns="http://schemas.openxmlformats.org/spreadsheetml/2006/main" count="62" uniqueCount="48">
  <si>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</si>
  <si>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</si>
  <si>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</si>
  <si>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</si>
  <si>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</si>
  <si>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</si>
  <si>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</si>
  <si>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</si>
  <si>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</si>
  <si>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Jednorázová částka</t>
  </si>
  <si>
    <t>Administrativní pracovník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</si>
  <si>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</si>
  <si>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</si>
  <si>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</si>
  <si>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</si>
  <si>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</si>
  <si>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</si>
  <si>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</si>
  <si>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</si>
  <si>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</si>
  <si>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</si>
  <si>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</si>
  <si>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</si>
  <si>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</si>
  <si>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</si>
  <si>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</si>
  <si>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</si>
  <si>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</si>
  <si>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</si>
  <si>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</si>
  <si>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</si>
  <si>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</si>
  <si>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</si>
  <si>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</si>
  <si>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</si>
  <si>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</si>
  <si>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</si>
  <si>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</si>
  <si>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</si>
  <si>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>Dále na listu Kalkulačka jednoráz. částky doplňte další externí náklady, které jsou z Vašeho pohledu nezbytné pro rozpracování projektového záměru, a to včetně zdůvodnění jejich potřebnosti.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</si>
  <si>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</si>
  <si>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pozice. 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</si>
  <si>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Počet měsíců práce daného pracovníka na připravení/rozpracování projektového záměru</t>
  </si>
  <si>
    <t>Výzva č. 02_22_009 Smart Akcelerátor+ I</t>
  </si>
  <si>
    <t>Zdroj dat: ISPV za rok 2023</t>
  </si>
  <si>
    <t>rok 2023</t>
  </si>
  <si>
    <t>2.0</t>
  </si>
  <si>
    <t>Povinná příloha žádosti o podporu do voucherové výzvy vyhlášené krajem účinná od 10. 5.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</si>
</sst>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22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1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3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31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2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6" xfId="0" applyFill="1" applyBorder="1" applyAlignment="1" applyProtection="1">
      <alignment wrapText="1"/>
      <protection hidden="1"/>
    </xf>
    <xf numFmtId="44" fontId="0" fillId="4" borderId="43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0" fillId="4" borderId="45" xfId="0" applyFill="1" applyBorder="1" applyProtection="1">
      <protection hidden="1"/>
    </xf>
    <xf numFmtId="44" fontId="0" fillId="0" borderId="45" xfId="0" applyNumberFormat="1" applyBorder="1" applyProtection="1">
      <protection hidden="1"/>
    </xf>
    <xf numFmtId="44" fontId="0" fillId="4" borderId="46" xfId="0" applyNumberFormat="1" applyFill="1" applyBorder="1" applyAlignment="1" applyProtection="1">
      <alignment horizontal="left"/>
      <protection hidden="1"/>
    </xf>
    <xf numFmtId="44" fontId="0" fillId="4" borderId="29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4" fontId="0" fillId="0" borderId="18" xfId="0" applyNumberForma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41" xfId="0" applyFont="1" applyFill="1" applyBorder="1" applyAlignment="1" applyProtection="1">
      <alignment horizontal="center" vertical="center" wrapText="1"/>
      <protection hidden="1"/>
    </xf>
    <xf numFmtId="0" fontId="14" fillId="3" borderId="42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44" fontId="1" fillId="4" borderId="24" xfId="0" applyNumberFormat="1" applyFont="1" applyFill="1" applyBorder="1" applyAlignment="1" applyProtection="1">
      <alignment horizontal="center" vertical="center"/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39" xfId="0" applyNumberFormat="1" applyBorder="1" applyAlignment="1" applyProtection="1">
      <alignment horizontal="left" vertical="top" wrapText="1"/>
      <protection locked="0"/>
    </xf>
    <xf numFmtId="49" fontId="0" fillId="0" borderId="40" xfId="0" applyNumberFormat="1" applyBorder="1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49" fontId="0" fillId="0" borderId="29" xfId="0" applyNumberFormat="1" applyBorder="1" applyAlignment="1" applyProtection="1">
      <alignment horizontal="left" vertical="top" wrapText="1"/>
      <protection locked="0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44" fontId="12" fillId="4" borderId="35" xfId="0" applyNumberFormat="1" applyFont="1" applyFill="1" applyBorder="1" applyAlignment="1" applyProtection="1">
      <alignment horizontal="left" vertical="center"/>
      <protection hidden="1"/>
    </xf>
    <xf numFmtId="44" fontId="12" fillId="4" borderId="36" xfId="0" applyNumberFormat="1" applyFont="1" applyFill="1" applyBorder="1" applyAlignment="1" applyProtection="1">
      <alignment horizontal="left" vertical="center"/>
      <protection hidden="1"/>
    </xf>
    <xf numFmtId="44" fontId="12" fillId="4" borderId="37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4" xfId="0" applyNumberFormat="1" applyFill="1" applyBorder="1" applyAlignment="1" applyProtection="1">
      <alignment horizontal="center"/>
      <protection hidden="1"/>
    </xf>
    <xf numFmtId="44" fontId="0" fillId="4" borderId="44" xfId="0" applyNumberFormat="1" applyFill="1" applyBorder="1" applyAlignment="1" applyProtection="1">
      <alignment horizontal="center"/>
      <protection hidden="1"/>
    </xf>
    <xf numFmtId="44" fontId="0" fillId="4" borderId="40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zoomScale="90" zoomScaleNormal="90" workbookViewId="0">
      <selection activeCell="Q7" sqref="Q7"/>
    </sheetView>
  </sheetViews>
  <sheetFormatPr defaultColWidth="8.6328125" defaultRowHeight="14.5" x14ac:dyDescent="0.35"/>
  <cols>
    <col min="1" max="1" width="3.453125" style="24" customWidth="1"/>
    <col min="2" max="15" width="8.6328125" style="24"/>
    <col min="16" max="16" width="43.54296875" style="24" customWidth="1"/>
    <col min="17" max="16384" width="8.6328125" style="24"/>
  </cols>
  <sheetData>
    <row r="1" spans="2:16" s="22" customFormat="1" ht="14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2" customFormat="1" ht="14" x14ac:dyDescent="0.3">
      <c r="B2" s="58" t="e" vm="1">
        <v>#VALUE!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6" s="22" customFormat="1" ht="14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2:16" s="22" customFormat="1" ht="14" x14ac:dyDescent="0.3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6" s="22" customFormat="1" ht="14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s="22" customFormat="1" ht="15.75" customHeight="1" x14ac:dyDescent="0.3">
      <c r="B6" s="1" t="s">
        <v>43</v>
      </c>
      <c r="C6" s="1"/>
      <c r="D6" s="1"/>
      <c r="E6" s="1"/>
      <c r="F6" s="1"/>
      <c r="G6" s="1"/>
      <c r="H6" s="58"/>
      <c r="I6" s="58"/>
      <c r="J6" s="58"/>
      <c r="K6" s="58"/>
      <c r="L6" s="58"/>
      <c r="M6" s="1"/>
      <c r="N6" s="1"/>
      <c r="O6" s="1"/>
      <c r="P6" s="1"/>
    </row>
    <row r="7" spans="2:16" s="22" customFormat="1" ht="73.25" customHeight="1" x14ac:dyDescent="0.3">
      <c r="B7" s="59" t="s">
        <v>11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2:16" s="22" customFormat="1" ht="20.75" customHeight="1" x14ac:dyDescent="0.3">
      <c r="B8" s="61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2:16" s="22" customFormat="1" ht="15" customHeight="1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2:16" s="22" customFormat="1" ht="15" customHeigh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s="22" customFormat="1" ht="15" customHeight="1" x14ac:dyDescent="0.45">
      <c r="B11" s="62" t="s">
        <v>0</v>
      </c>
      <c r="C11" s="62"/>
      <c r="D11" s="62"/>
      <c r="E11" s="63" t="s">
        <v>46</v>
      </c>
      <c r="F11" s="63"/>
      <c r="G11" s="63"/>
      <c r="H11" s="63"/>
      <c r="I11" s="62" t="s">
        <v>1</v>
      </c>
      <c r="J11" s="62"/>
      <c r="K11" s="62"/>
      <c r="L11" s="64" t="s">
        <v>45</v>
      </c>
      <c r="M11" s="65"/>
      <c r="N11" s="65"/>
      <c r="O11" s="65"/>
      <c r="P11" s="66"/>
    </row>
    <row r="12" spans="2:16" s="22" customFormat="1" ht="15" customHeight="1" x14ac:dyDescent="0.3"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</row>
    <row r="13" spans="2:16" s="22" customFormat="1" ht="396.65" customHeight="1" x14ac:dyDescent="0.3">
      <c r="B13" s="67" t="s">
        <v>38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 s="22" customFormat="1" ht="15" customHeight="1" x14ac:dyDescent="0.3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</row>
    <row r="15" spans="2:16" s="22" customFormat="1" ht="25" x14ac:dyDescent="0.3">
      <c r="B15" s="68" t="s">
        <v>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0"/>
    </row>
    <row r="16" spans="2:16" s="23" customFormat="1" ht="71" customHeight="1" x14ac:dyDescent="0.45">
      <c r="B16" s="3" t="s">
        <v>3</v>
      </c>
      <c r="C16" s="71" t="s">
        <v>41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2:16" s="23" customFormat="1" ht="92" customHeight="1" x14ac:dyDescent="0.45">
      <c r="B17" s="3" t="s">
        <v>4</v>
      </c>
      <c r="C17" s="71" t="s">
        <v>39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</row>
    <row r="18" spans="2:16" s="23" customFormat="1" ht="36" customHeight="1" x14ac:dyDescent="0.45">
      <c r="B18" s="3" t="s">
        <v>5</v>
      </c>
      <c r="C18" s="71" t="s">
        <v>40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</sheetData>
  <sheetProtection algorithmName="SHA-512" hashValue="dAsyM+Id+L5om0JPBSZRDNODjAnpMWHdFk67EcRKD0eUlS3wt8hhm5KjwAZ+2EoK2j0/kEXzsYBfeT2DnhPraQ==" saltValue="pZ5o+hkPCVSzeu48EBB1nQ==" spinCount="100000" sheet="1" objects="1" scenarios="1"/>
  <mergeCells count="13">
    <mergeCell ref="B13:P13"/>
    <mergeCell ref="B15:P15"/>
    <mergeCell ref="C16:P16"/>
    <mergeCell ref="C17:P17"/>
    <mergeCell ref="C18:P18"/>
    <mergeCell ref="B2:P4"/>
    <mergeCell ref="H6:L6"/>
    <mergeCell ref="B7:P7"/>
    <mergeCell ref="B8:P9"/>
    <mergeCell ref="B11:D11"/>
    <mergeCell ref="E11:H11"/>
    <mergeCell ref="I11:K11"/>
    <mergeCell ref="L11:P11"/>
  </mergeCells>
  <pageMargins left="0.7" right="0.7" top="0.78740157499999996" bottom="0.78740157499999996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view="pageBreakPreview" zoomScaleNormal="100" zoomScaleSheetLayoutView="100" workbookViewId="0">
      <selection activeCell="B4" sqref="B4:F4"/>
    </sheetView>
  </sheetViews>
  <sheetFormatPr defaultColWidth="8.6328125" defaultRowHeight="14.5" x14ac:dyDescent="0.35"/>
  <cols>
    <col min="1" max="1" width="2.6328125" style="25" customWidth="1"/>
    <col min="2" max="2" width="45.453125" style="25" customWidth="1"/>
    <col min="3" max="3" width="23.36328125" style="25" customWidth="1"/>
    <col min="4" max="4" width="25.36328125" style="25" customWidth="1"/>
    <col min="5" max="5" width="47.36328125" style="25" customWidth="1"/>
    <col min="6" max="6" width="26.36328125" style="25" customWidth="1"/>
    <col min="7" max="7" width="13.6328125" style="25" bestFit="1" customWidth="1"/>
    <col min="8" max="16384" width="8.6328125" style="25"/>
  </cols>
  <sheetData>
    <row r="1" spans="2:6" ht="9.65" customHeight="1" x14ac:dyDescent="0.35">
      <c r="B1" s="26"/>
      <c r="C1" s="26"/>
      <c r="D1" s="26"/>
      <c r="E1" s="26"/>
      <c r="F1" s="26"/>
    </row>
    <row r="2" spans="2:6" x14ac:dyDescent="0.35">
      <c r="B2" s="28" t="s">
        <v>6</v>
      </c>
      <c r="C2" s="26"/>
      <c r="D2" s="26"/>
      <c r="E2" s="26"/>
      <c r="F2" s="26"/>
    </row>
    <row r="3" spans="2:6" ht="9.65" customHeight="1" thickBot="1" x14ac:dyDescent="0.4">
      <c r="B3" s="26"/>
      <c r="C3" s="26"/>
      <c r="D3" s="26"/>
      <c r="E3" s="26"/>
      <c r="F3" s="26"/>
    </row>
    <row r="4" spans="2:6" ht="65.75" customHeight="1" thickBot="1" x14ac:dyDescent="0.4">
      <c r="B4" s="96" t="s">
        <v>34</v>
      </c>
      <c r="C4" s="97"/>
      <c r="D4" s="97"/>
      <c r="E4" s="97"/>
      <c r="F4" s="98"/>
    </row>
    <row r="5" spans="2:6" ht="15" thickBot="1" x14ac:dyDescent="0.4">
      <c r="B5" s="26"/>
      <c r="C5" s="26"/>
      <c r="D5" s="26"/>
      <c r="E5" s="26"/>
      <c r="F5" s="26"/>
    </row>
    <row r="6" spans="2:6" ht="17.399999999999999" customHeight="1" x14ac:dyDescent="0.35">
      <c r="B6" s="19" t="s">
        <v>12</v>
      </c>
      <c r="C6" s="99"/>
      <c r="D6" s="100"/>
      <c r="E6" s="100"/>
      <c r="F6" s="101"/>
    </row>
    <row r="7" spans="2:6" ht="17.75" customHeight="1" x14ac:dyDescent="0.35">
      <c r="B7" s="20" t="s">
        <v>13</v>
      </c>
      <c r="C7" s="102"/>
      <c r="D7" s="103"/>
      <c r="E7" s="103"/>
      <c r="F7" s="104"/>
    </row>
    <row r="8" spans="2:6" ht="17.75" customHeight="1" x14ac:dyDescent="0.35">
      <c r="B8" s="20" t="s">
        <v>14</v>
      </c>
      <c r="C8" s="102"/>
      <c r="D8" s="103"/>
      <c r="E8" s="103"/>
      <c r="F8" s="104"/>
    </row>
    <row r="9" spans="2:6" ht="17.75" customHeight="1" thickBot="1" x14ac:dyDescent="0.4">
      <c r="B9" s="21" t="s">
        <v>15</v>
      </c>
      <c r="C9" s="105"/>
      <c r="D9" s="106"/>
      <c r="E9" s="106"/>
      <c r="F9" s="107"/>
    </row>
    <row r="10" spans="2:6" ht="31.25" customHeight="1" thickBot="1" x14ac:dyDescent="0.4">
      <c r="B10" s="10" t="s">
        <v>9</v>
      </c>
      <c r="C10" s="93">
        <f>IF((F13+F21+F33)&gt;1200000,"Je překročena maximální hodnota voucheru!",F13+F21+F33)</f>
        <v>0</v>
      </c>
      <c r="D10" s="94"/>
      <c r="E10" s="94"/>
      <c r="F10" s="95"/>
    </row>
    <row r="11" spans="2:6" ht="15" thickBot="1" x14ac:dyDescent="0.4">
      <c r="B11" s="26"/>
      <c r="C11" s="26"/>
      <c r="D11" s="26"/>
      <c r="E11" s="26"/>
      <c r="F11" s="26"/>
    </row>
    <row r="12" spans="2:6" ht="68.75" customHeight="1" thickBot="1" x14ac:dyDescent="0.4">
      <c r="B12" s="11" t="s">
        <v>7</v>
      </c>
      <c r="C12" s="12" t="s">
        <v>8</v>
      </c>
      <c r="D12" s="12" t="s">
        <v>42</v>
      </c>
      <c r="E12" s="12" t="s">
        <v>25</v>
      </c>
      <c r="F12" s="12" t="s">
        <v>16</v>
      </c>
    </row>
    <row r="13" spans="2:6" ht="18" customHeight="1" x14ac:dyDescent="0.35">
      <c r="B13" s="16" t="s">
        <v>10</v>
      </c>
      <c r="C13" s="4"/>
      <c r="D13" s="4"/>
      <c r="E13" s="7"/>
      <c r="F13" s="90">
        <f>C13*D13*'Základní data ŘO'!F3+C14*D14*'Základní data ŘO'!F6+C15*D15*'Základní data ŘO'!F7+C16*D16*'Základní data ŘO'!F8+C17*D17*'Základní data ŘO'!F9+C18*D18*'Základní data ŘO'!F10</f>
        <v>0</v>
      </c>
    </row>
    <row r="14" spans="2:6" ht="18" customHeight="1" x14ac:dyDescent="0.35">
      <c r="B14" s="16" t="s">
        <v>17</v>
      </c>
      <c r="C14" s="4"/>
      <c r="D14" s="4"/>
      <c r="E14" s="7"/>
      <c r="F14" s="91"/>
    </row>
    <row r="15" spans="2:6" ht="18" customHeight="1" x14ac:dyDescent="0.35">
      <c r="B15" s="17" t="s">
        <v>18</v>
      </c>
      <c r="C15" s="6"/>
      <c r="D15" s="6"/>
      <c r="E15" s="8"/>
      <c r="F15" s="91"/>
    </row>
    <row r="16" spans="2:6" ht="18" customHeight="1" x14ac:dyDescent="0.35">
      <c r="B16" s="17" t="s">
        <v>19</v>
      </c>
      <c r="C16" s="6"/>
      <c r="D16" s="6"/>
      <c r="E16" s="8"/>
      <c r="F16" s="91"/>
    </row>
    <row r="17" spans="2:6" ht="18" customHeight="1" x14ac:dyDescent="0.35">
      <c r="B17" s="17" t="s">
        <v>20</v>
      </c>
      <c r="C17" s="6"/>
      <c r="D17" s="6"/>
      <c r="E17" s="8"/>
      <c r="F17" s="91"/>
    </row>
    <row r="18" spans="2:6" ht="18" customHeight="1" thickBot="1" x14ac:dyDescent="0.4">
      <c r="B18" s="18" t="s">
        <v>21</v>
      </c>
      <c r="C18" s="5"/>
      <c r="D18" s="5"/>
      <c r="E18" s="9"/>
      <c r="F18" s="92"/>
    </row>
    <row r="19" spans="2:6" ht="15" thickBot="1" x14ac:dyDescent="0.4">
      <c r="B19" s="26"/>
      <c r="C19" s="26"/>
      <c r="D19" s="26"/>
      <c r="E19" s="26"/>
      <c r="F19" s="26"/>
    </row>
    <row r="20" spans="2:6" ht="31.25" customHeight="1" thickBot="1" x14ac:dyDescent="0.4">
      <c r="B20" s="13" t="s">
        <v>22</v>
      </c>
      <c r="C20" s="14" t="s">
        <v>24</v>
      </c>
      <c r="D20" s="82" t="s">
        <v>25</v>
      </c>
      <c r="E20" s="83"/>
      <c r="F20" s="15" t="s">
        <v>23</v>
      </c>
    </row>
    <row r="21" spans="2:6" ht="18" customHeight="1" x14ac:dyDescent="0.35">
      <c r="B21" s="50"/>
      <c r="C21" s="54"/>
      <c r="D21" s="84"/>
      <c r="E21" s="85"/>
      <c r="F21" s="80">
        <f>SUM(C21:C30)</f>
        <v>0</v>
      </c>
    </row>
    <row r="22" spans="2:6" ht="18" customHeight="1" x14ac:dyDescent="0.35">
      <c r="B22" s="51"/>
      <c r="C22" s="55"/>
      <c r="D22" s="86"/>
      <c r="E22" s="87"/>
      <c r="F22" s="80"/>
    </row>
    <row r="23" spans="2:6" ht="18" customHeight="1" x14ac:dyDescent="0.35">
      <c r="B23" s="52"/>
      <c r="C23" s="56"/>
      <c r="D23" s="86"/>
      <c r="E23" s="87"/>
      <c r="F23" s="80"/>
    </row>
    <row r="24" spans="2:6" ht="18" customHeight="1" x14ac:dyDescent="0.35">
      <c r="B24" s="52"/>
      <c r="C24" s="56"/>
      <c r="D24" s="86"/>
      <c r="E24" s="87"/>
      <c r="F24" s="80"/>
    </row>
    <row r="25" spans="2:6" ht="18" customHeight="1" x14ac:dyDescent="0.35">
      <c r="B25" s="52"/>
      <c r="C25" s="56"/>
      <c r="D25" s="86"/>
      <c r="E25" s="87"/>
      <c r="F25" s="80"/>
    </row>
    <row r="26" spans="2:6" ht="18" customHeight="1" x14ac:dyDescent="0.35">
      <c r="B26" s="52"/>
      <c r="C26" s="56"/>
      <c r="D26" s="86"/>
      <c r="E26" s="87"/>
      <c r="F26" s="80"/>
    </row>
    <row r="27" spans="2:6" ht="18" customHeight="1" x14ac:dyDescent="0.35">
      <c r="B27" s="52"/>
      <c r="C27" s="56"/>
      <c r="D27" s="86"/>
      <c r="E27" s="87"/>
      <c r="F27" s="80"/>
    </row>
    <row r="28" spans="2:6" ht="18" customHeight="1" x14ac:dyDescent="0.35">
      <c r="B28" s="52"/>
      <c r="C28" s="56"/>
      <c r="D28" s="86"/>
      <c r="E28" s="87"/>
      <c r="F28" s="80"/>
    </row>
    <row r="29" spans="2:6" ht="18" customHeight="1" x14ac:dyDescent="0.35">
      <c r="B29" s="52"/>
      <c r="C29" s="56"/>
      <c r="D29" s="86"/>
      <c r="E29" s="87"/>
      <c r="F29" s="80"/>
    </row>
    <row r="30" spans="2:6" ht="18" customHeight="1" thickBot="1" x14ac:dyDescent="0.4">
      <c r="B30" s="53"/>
      <c r="C30" s="57"/>
      <c r="D30" s="88"/>
      <c r="E30" s="89"/>
      <c r="F30" s="81"/>
    </row>
    <row r="31" spans="2:6" ht="15" thickBot="1" x14ac:dyDescent="0.4">
      <c r="B31" s="26"/>
      <c r="C31" s="26"/>
      <c r="D31" s="26"/>
      <c r="E31" s="26"/>
      <c r="F31" s="26"/>
    </row>
    <row r="32" spans="2:6" ht="31.25" customHeight="1" thickBot="1" x14ac:dyDescent="0.4">
      <c r="B32" s="74" t="s">
        <v>32</v>
      </c>
      <c r="C32" s="75"/>
      <c r="D32" s="75"/>
      <c r="E32" s="76"/>
      <c r="F32" s="15" t="s">
        <v>33</v>
      </c>
    </row>
    <row r="33" spans="2:6" ht="23.75" customHeight="1" thickBot="1" x14ac:dyDescent="0.4">
      <c r="B33" s="77" t="s">
        <v>37</v>
      </c>
      <c r="C33" s="78"/>
      <c r="D33" s="78"/>
      <c r="E33" s="79"/>
      <c r="F33" s="27">
        <f>0.15*F13</f>
        <v>0</v>
      </c>
    </row>
  </sheetData>
  <sheetProtection algorithmName="SHA-512" hashValue="CdSZLTgSPG4+RbsHPoVtQuILrPF19m4HEWP+m9awqvLl7ygHX2t/ck8RXiLYFg/Vow/FzDmJdJXlENa9tH7e8Q==" saltValue="y/LdmYXp0G1ioG/MDY/XHw==" spinCount="100000" sheet="1" formatRows="0"/>
  <mergeCells count="21">
    <mergeCell ref="F13:F18"/>
    <mergeCell ref="C10:F10"/>
    <mergeCell ref="B4:F4"/>
    <mergeCell ref="C6:F6"/>
    <mergeCell ref="C7:F7"/>
    <mergeCell ref="C8:F8"/>
    <mergeCell ref="C9:F9"/>
    <mergeCell ref="B32:E32"/>
    <mergeCell ref="B33:E33"/>
    <mergeCell ref="F21:F30"/>
    <mergeCell ref="D20:E20"/>
    <mergeCell ref="D21:E21"/>
    <mergeCell ref="D22:E22"/>
    <mergeCell ref="D27:E27"/>
    <mergeCell ref="D28:E28"/>
    <mergeCell ref="D29:E29"/>
    <mergeCell ref="D30:E30"/>
    <mergeCell ref="D23:E23"/>
    <mergeCell ref="D24:E24"/>
    <mergeCell ref="D25:E25"/>
    <mergeCell ref="D26:E26"/>
  </mergeCells>
  <conditionalFormatting sqref="B6:B10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D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B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activeCell="D9" sqref="D9"/>
    </sheetView>
  </sheetViews>
  <sheetFormatPr defaultColWidth="9.36328125" defaultRowHeight="14.5" x14ac:dyDescent="0.35"/>
  <cols>
    <col min="1" max="1" width="37.453125" style="46" customWidth="1"/>
    <col min="2" max="2" width="9.36328125" style="24" customWidth="1"/>
    <col min="3" max="3" width="12.36328125" style="24" customWidth="1"/>
    <col min="4" max="6" width="14.453125" style="24" customWidth="1"/>
    <col min="7" max="7" width="3.36328125" style="24" customWidth="1"/>
    <col min="8" max="10" width="9.36328125" style="24" customWidth="1"/>
    <col min="11" max="11" width="13.453125" style="48" customWidth="1"/>
    <col min="12" max="12" width="3.36328125" style="24" customWidth="1"/>
    <col min="13" max="15" width="9.36328125" style="24" customWidth="1"/>
    <col min="16" max="16" width="13.453125" style="48" customWidth="1"/>
    <col min="17" max="17" width="3.36328125" style="24" customWidth="1"/>
    <col min="18" max="18" width="34.453125" style="24" customWidth="1"/>
    <col min="19" max="16384" width="9.36328125" style="24"/>
  </cols>
  <sheetData>
    <row r="1" spans="1:16" s="44" customFormat="1" ht="15" thickBot="1" x14ac:dyDescent="0.4">
      <c r="A1" s="108" t="s">
        <v>26</v>
      </c>
      <c r="B1" s="109"/>
      <c r="C1" s="109"/>
      <c r="D1" s="109"/>
      <c r="E1" s="109"/>
      <c r="F1" s="110"/>
      <c r="K1" s="45"/>
      <c r="P1" s="45"/>
    </row>
    <row r="2" spans="1:16" s="46" customFormat="1" ht="72.5" x14ac:dyDescent="0.35">
      <c r="A2" s="29" t="s">
        <v>27</v>
      </c>
      <c r="B2" s="30" t="s">
        <v>28</v>
      </c>
      <c r="C2" s="30" t="s">
        <v>29</v>
      </c>
      <c r="D2" s="30" t="s">
        <v>30</v>
      </c>
      <c r="E2" s="30" t="s">
        <v>36</v>
      </c>
      <c r="F2" s="31" t="s">
        <v>31</v>
      </c>
      <c r="K2" s="47"/>
      <c r="P2" s="47"/>
    </row>
    <row r="3" spans="1:16" x14ac:dyDescent="0.35">
      <c r="A3" s="111" t="s">
        <v>10</v>
      </c>
      <c r="B3" s="32">
        <v>2411</v>
      </c>
      <c r="C3" s="32" t="s">
        <v>35</v>
      </c>
      <c r="D3" s="33">
        <v>65639.908599999995</v>
      </c>
      <c r="E3" s="112">
        <f>AVERAGE(D3:D5)</f>
        <v>60710.572966666659</v>
      </c>
      <c r="F3" s="113">
        <f>E3*(1+0.338)</f>
        <v>81230.74662939999</v>
      </c>
    </row>
    <row r="4" spans="1:16" x14ac:dyDescent="0.35">
      <c r="A4" s="111"/>
      <c r="B4" s="32">
        <v>2422</v>
      </c>
      <c r="C4" s="32" t="s">
        <v>35</v>
      </c>
      <c r="D4" s="33">
        <v>73173.578800000003</v>
      </c>
      <c r="E4" s="112"/>
      <c r="F4" s="114"/>
    </row>
    <row r="5" spans="1:16" x14ac:dyDescent="0.35">
      <c r="A5" s="111"/>
      <c r="B5" s="32">
        <v>3343</v>
      </c>
      <c r="C5" s="32" t="s">
        <v>35</v>
      </c>
      <c r="D5" s="33">
        <v>43318.231500000002</v>
      </c>
      <c r="E5" s="112"/>
      <c r="F5" s="115"/>
    </row>
    <row r="6" spans="1:16" x14ac:dyDescent="0.35">
      <c r="A6" s="34" t="s">
        <v>17</v>
      </c>
      <c r="B6" s="32">
        <v>1223</v>
      </c>
      <c r="C6" s="32" t="s">
        <v>35</v>
      </c>
      <c r="D6" s="33">
        <v>97058.132299999997</v>
      </c>
      <c r="E6" s="35"/>
      <c r="F6" s="36">
        <f>D6*(1+0.338)</f>
        <v>129863.7810174</v>
      </c>
    </row>
    <row r="7" spans="1:16" x14ac:dyDescent="0.35">
      <c r="A7" s="34" t="s">
        <v>18</v>
      </c>
      <c r="B7" s="32">
        <v>21</v>
      </c>
      <c r="C7" s="32" t="s">
        <v>35</v>
      </c>
      <c r="D7" s="33">
        <v>60899.705900000001</v>
      </c>
      <c r="E7" s="35"/>
      <c r="F7" s="36">
        <f t="shared" ref="F7:F10" si="0">D7*(1+0.338)</f>
        <v>81483.806494200006</v>
      </c>
    </row>
    <row r="8" spans="1:16" x14ac:dyDescent="0.35">
      <c r="A8" s="34" t="s">
        <v>19</v>
      </c>
      <c r="B8" s="32">
        <v>31</v>
      </c>
      <c r="C8" s="32" t="s">
        <v>35</v>
      </c>
      <c r="D8" s="33">
        <v>46664.675499999998</v>
      </c>
      <c r="E8" s="35"/>
      <c r="F8" s="36">
        <f t="shared" si="0"/>
        <v>62437.335819</v>
      </c>
    </row>
    <row r="9" spans="1:16" x14ac:dyDescent="0.35">
      <c r="A9" s="34" t="s">
        <v>20</v>
      </c>
      <c r="B9" s="32">
        <v>26431</v>
      </c>
      <c r="C9" s="32" t="s">
        <v>35</v>
      </c>
      <c r="D9" s="33">
        <v>38536.5285</v>
      </c>
      <c r="E9" s="35"/>
      <c r="F9" s="36">
        <f t="shared" si="0"/>
        <v>51561.875133000001</v>
      </c>
    </row>
    <row r="10" spans="1:16" ht="15" thickBot="1" x14ac:dyDescent="0.4">
      <c r="A10" s="37" t="s">
        <v>21</v>
      </c>
      <c r="B10" s="38">
        <v>2424</v>
      </c>
      <c r="C10" s="38" t="s">
        <v>35</v>
      </c>
      <c r="D10" s="39">
        <v>59762.948700000001</v>
      </c>
      <c r="E10" s="40"/>
      <c r="F10" s="41">
        <f t="shared" si="0"/>
        <v>79962.825360600007</v>
      </c>
    </row>
    <row r="11" spans="1:16" x14ac:dyDescent="0.35">
      <c r="A11" s="42" t="s">
        <v>44</v>
      </c>
      <c r="B11" s="43"/>
      <c r="C11" s="43"/>
      <c r="D11" s="43"/>
      <c r="E11" s="43"/>
      <c r="F11" s="43"/>
    </row>
    <row r="13" spans="1:16" x14ac:dyDescent="0.35">
      <c r="A13" s="24"/>
    </row>
    <row r="14" spans="1:16" x14ac:dyDescent="0.35">
      <c r="A14" s="24"/>
      <c r="B14" s="49"/>
    </row>
  </sheetData>
  <sheetProtection algorithmName="SHA-512" hashValue="ROK6DhO7/MDXgcA/52NfwhV+JPsqwgIYVvNa8XQeUuZ3hfa5s8iL/SpYSFFPAlPi1838soilFKBXcDQl7ZPJbw==" saltValue="fRwkkWtCPpw9wWjcIq18Qw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15OPMSMT0001-78-58692</_dlc_DocId>
    <_dlc_DocIdUrl xmlns="0104a4cd-1400-468e-be1b-c7aad71d7d5a">
      <Url>https://op.msmt.cz/_layouts/15/DocIdRedir.aspx?ID=15OPMSMT0001-78-58692</Url>
      <Description>15OPMSMT0001-78-58692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19522-9EE8-4CAB-82EB-6C0ADC09E68B}">
  <ds:schemaRefs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purl.org/dc/terms/"/>
    <ds:schemaRef ds:uri="e727d7e0-5f6f-4843-8d26-7fdd0d273a91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C9F790-4F0F-471D-BD86-C40170DDF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Haken Jiří</cp:lastModifiedBy>
  <cp:lastPrinted>2023-11-21T14:55:41Z</cp:lastPrinted>
  <dcterms:created xsi:type="dcterms:W3CDTF">2023-02-03T10:40:03Z</dcterms:created>
  <dcterms:modified xsi:type="dcterms:W3CDTF">2026-03-22T16:28:59Z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04992837-b715-4f70-a953-f04f64f9fd3a</vt:lpwstr>
  </property>
  <property fmtid="{D5CDD505-2E9C-101B-9397-08002B2CF9AE}" pid="4" name="MediaServiceImageTags">
    <vt:lpwstr/>
  </property>
</Properties>
</file>