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7223BCE4-963D-4CAB-B2E2-92739A94D942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Administrativní tým" sheetId="4" r:id="rId1"/>
    <sheet name="Odborný tým" sheetId="2" r:id="rId2"/>
    <sheet name="Kódy ISPV" sheetId="3" state="hidden" r:id="rId3"/>
  </sheets>
  <definedNames>
    <definedName name="_Hlk105491520" localSheetId="2">'Kódy ISPV'!$C$10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N32" i="2" l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F7" i="2"/>
  <c r="K7" i="2" s="1"/>
  <c r="H7" i="2"/>
  <c r="L7" i="2"/>
  <c r="D8" i="2"/>
  <c r="F8" i="2"/>
  <c r="G8" i="2" s="1"/>
  <c r="H8" i="2"/>
  <c r="K8" i="2"/>
  <c r="D9" i="2"/>
  <c r="F9" i="2"/>
  <c r="I9" i="2" s="1"/>
  <c r="G9" i="2"/>
  <c r="H9" i="2"/>
  <c r="D10" i="2"/>
  <c r="F10" i="2"/>
  <c r="J10" i="2" s="1"/>
  <c r="G10" i="2"/>
  <c r="H10" i="2"/>
  <c r="D11" i="2"/>
  <c r="F11" i="2"/>
  <c r="K11" i="2" s="1"/>
  <c r="H11" i="2"/>
  <c r="D12" i="2"/>
  <c r="F12" i="2"/>
  <c r="J12" i="2" s="1"/>
  <c r="H12" i="2"/>
  <c r="D13" i="2"/>
  <c r="F13" i="2"/>
  <c r="I13" i="2" s="1"/>
  <c r="H13" i="2"/>
  <c r="D14" i="2"/>
  <c r="F14" i="2"/>
  <c r="K14" i="2" s="1"/>
  <c r="G14" i="2"/>
  <c r="H14" i="2"/>
  <c r="D15" i="2"/>
  <c r="F15" i="2"/>
  <c r="G15" i="2" s="1"/>
  <c r="H15" i="2"/>
  <c r="D16" i="2"/>
  <c r="F16" i="2"/>
  <c r="G16" i="2" s="1"/>
  <c r="H16" i="2"/>
  <c r="J11" i="2" l="1"/>
  <c r="G13" i="2"/>
  <c r="I10" i="2"/>
  <c r="I11" i="2"/>
  <c r="I12" i="2"/>
  <c r="G11" i="2"/>
  <c r="K9" i="2"/>
  <c r="J8" i="2"/>
  <c r="J9" i="2"/>
  <c r="I8" i="2"/>
  <c r="G12" i="2"/>
  <c r="J7" i="2"/>
  <c r="I7" i="2"/>
  <c r="G7" i="2"/>
  <c r="J16" i="2"/>
  <c r="I16" i="2"/>
  <c r="I15" i="2"/>
  <c r="J14" i="2"/>
  <c r="K13" i="2"/>
  <c r="I14" i="2"/>
  <c r="J13" i="2"/>
  <c r="K12" i="2"/>
  <c r="K16" i="2"/>
  <c r="K15" i="2"/>
  <c r="J15" i="2"/>
  <c r="K10" i="2"/>
  <c r="F17" i="2" l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K21" i="2" l="1"/>
  <c r="G21" i="2"/>
  <c r="I21" i="2"/>
  <c r="J17" i="2"/>
  <c r="G17" i="2"/>
  <c r="I17" i="2"/>
  <c r="J25" i="2"/>
  <c r="G25" i="2"/>
  <c r="I25" i="2"/>
  <c r="J32" i="2"/>
  <c r="G32" i="2"/>
  <c r="I32" i="2"/>
  <c r="K29" i="2"/>
  <c r="G29" i="2"/>
  <c r="I29" i="2"/>
  <c r="G28" i="2"/>
  <c r="I28" i="2"/>
  <c r="G20" i="2"/>
  <c r="I20" i="2"/>
  <c r="J27" i="2"/>
  <c r="G27" i="2"/>
  <c r="I27" i="2"/>
  <c r="J18" i="2"/>
  <c r="G18" i="2"/>
  <c r="I18" i="2"/>
  <c r="G31" i="2"/>
  <c r="I31" i="2"/>
  <c r="J19" i="2"/>
  <c r="G19" i="2"/>
  <c r="I19" i="2"/>
  <c r="J26" i="2"/>
  <c r="G26" i="2"/>
  <c r="I26" i="2"/>
  <c r="G30" i="2"/>
  <c r="I30" i="2"/>
  <c r="G22" i="2"/>
  <c r="I22" i="2"/>
  <c r="J24" i="2"/>
  <c r="G24" i="2"/>
  <c r="I24" i="2"/>
  <c r="G23" i="2"/>
  <c r="I23" i="2"/>
  <c r="K32" i="2"/>
  <c r="K24" i="2"/>
  <c r="K25" i="2"/>
  <c r="K17" i="2"/>
  <c r="J31" i="2"/>
  <c r="J23" i="2"/>
  <c r="K28" i="2"/>
  <c r="K20" i="2"/>
  <c r="J30" i="2"/>
  <c r="J22" i="2"/>
  <c r="K27" i="2"/>
  <c r="K19" i="2"/>
  <c r="J29" i="2"/>
  <c r="J21" i="2"/>
  <c r="K26" i="2"/>
  <c r="K18" i="2"/>
  <c r="J28" i="2"/>
  <c r="J20" i="2"/>
  <c r="K31" i="2"/>
  <c r="K23" i="2"/>
  <c r="K30" i="2"/>
  <c r="K22" i="2"/>
  <c r="H17" i="2" l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D17" i="2" l="1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" authorId="0" shapeId="0" xr:uid="{51E479E9-915C-472D-BAC3-5FF1147E9031}">
      <text>
        <r>
          <rPr>
            <sz val="9"/>
            <color indexed="81"/>
            <rFont val="Tahoma"/>
            <family val="2"/>
            <charset val="238"/>
          </rPr>
          <t>Uveďte název žadatele. V případě, že je v projektu zapojen partner s finančním příspěvkem, uveďte též název partnera.</t>
        </r>
      </text>
    </comment>
    <comment ref="C6" authorId="0" shapeId="0" xr:uid="{3B5801E6-9582-4F90-91BF-A7B17032205A}">
      <text>
        <r>
          <rPr>
            <sz val="9"/>
            <color indexed="81"/>
            <rFont val="Tahoma"/>
            <family val="2"/>
            <charset val="238"/>
          </rPr>
          <t xml:space="preserve">Vyplňte číslo položky rozpočtu dle IS KP21+.
Nebude-li pozice obsazena, uveďte "nerelevantní".
</t>
        </r>
      </text>
    </comment>
    <comment ref="E6" authorId="0" shapeId="0" xr:uid="{6D615328-BAD6-4C3E-A8E4-48F82E1B27D4}">
      <text>
        <r>
          <rPr>
            <sz val="9"/>
            <color indexed="81"/>
            <rFont val="Tahoma"/>
            <family val="2"/>
            <charset val="238"/>
          </rPr>
          <t xml:space="preserve">Uveďte úvazek, který jste zadali do Kalkulačky jednorázové částky. Trvání úvazku pro členy administrativního týmu je kalkulováno na celou dobu realizace projektu, tzn. pro každý měsíc, kdy je projekt realizován.
</t>
        </r>
      </text>
    </comment>
    <comment ref="G6" authorId="0" shapeId="0" xr:uid="{39906955-0895-474D-B216-B7E60530599B}">
      <text>
        <r>
          <rPr>
            <b/>
            <sz val="9"/>
            <color indexed="81"/>
            <rFont val="Tahoma"/>
            <family val="2"/>
            <charset val="238"/>
          </rPr>
          <t>Zdůvodněte výši úvazku</t>
        </r>
        <r>
          <rPr>
            <sz val="9"/>
            <color indexed="81"/>
            <rFont val="Tahoma"/>
            <family val="2"/>
            <charset val="238"/>
          </rPr>
          <t xml:space="preserve">. Pokud nebude některá z pozic využívána, uveďte tuto skutečnost zde. V případě zapojení partnera s finančním příspěvkem uveďte rozložení úvazku mezi příjemce a partnera (jaká část úvazku příslušné pozice připadá na příjemce a jaká na partnera). Výši úvazků zdůvodněte. </t>
        </r>
        <r>
          <rPr>
            <b/>
            <sz val="9"/>
            <color indexed="81"/>
            <rFont val="Tahoma"/>
            <family val="2"/>
            <charset val="238"/>
          </rPr>
          <t>Neuvádějte</t>
        </r>
        <r>
          <rPr>
            <sz val="9"/>
            <color indexed="81"/>
            <rFont val="Tahoma"/>
            <family val="2"/>
            <charset val="238"/>
          </rPr>
          <t xml:space="preserve"> náplň práce - ta je stanovena v SPpŽP, kap. 5.7.1., je proto vyplněna automaticky.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" authorId="0" shapeId="0" xr:uid="{A7964AB4-E9F6-4D73-95D3-D1544B4C3E53}">
      <text>
        <r>
          <rPr>
            <sz val="9"/>
            <color indexed="81"/>
            <rFont val="Tahoma"/>
            <family val="2"/>
            <charset val="238"/>
          </rPr>
          <t xml:space="preserve">Doporučujeme pro přehlednost uvádět ve stejném pořadí, jako v rozpočtu projektu.
</t>
        </r>
      </text>
    </comment>
    <comment ref="B6" authorId="0" shapeId="0" xr:uid="{9F7035BA-31CA-4507-9C11-C1C0E9D30861}">
      <text>
        <r>
          <rPr>
            <sz val="9"/>
            <color indexed="81"/>
            <rFont val="Tahoma"/>
            <family val="2"/>
            <charset val="238"/>
          </rPr>
          <t>Uveďte název žadatele. V případě, že je v projektu zapojen partner s finančním příspěvkem, uveďte též název partnera.</t>
        </r>
      </text>
    </comment>
    <comment ref="C6" authorId="0" shapeId="0" xr:uid="{02C7D90C-622A-4E9F-ADE1-54E4D5B3FF44}">
      <text>
        <r>
          <rPr>
            <sz val="9"/>
            <color indexed="81"/>
            <rFont val="Tahoma"/>
            <family val="2"/>
            <charset val="238"/>
          </rPr>
          <t>Vyberte jeden ze způsobů stanovení jednotkové sazby v souladu s kap. 5.9.1 PpŽP - obecná a specifická část.
Pokud by některé z pozic Odborného týmu byly z rozhodnutí žadatele hrazeny z paušálních nákladů nebo jiných zdrojů (viz kap. 8.2.3 PpŽP - obecná a specifická část), vyberte variantu "paušální náklady nebo jiný zdroj". Pokud by v rámci jedné pozice byla část úvazku hrazena z projektu způsobem stanovení jednotkové sazby a1/b2 (v souladu s pokyny výzvy a navazující dokumentace) a část úvazku byla hrazena z paušálních nákladů nebo jiných zdrojů, je nutné uvádět jednotlivé části úvazku na samostatných řádcích a ke každé části úvazku vybrat příslušný způsob stanovení sazby či zdroj prostředků.</t>
        </r>
      </text>
    </comment>
    <comment ref="D6" authorId="0" shapeId="0" xr:uid="{6110C328-A403-4C1D-A7B9-F6471ACB03D8}">
      <text>
        <r>
          <rPr>
            <sz val="9"/>
            <color indexed="81"/>
            <rFont val="Tahoma"/>
            <family val="2"/>
            <charset val="238"/>
          </rPr>
          <t xml:space="preserve">Nerelevantní v případě, je-li pozice hrazená z paušálních nákladů nebo jiných zdrojů.
</t>
        </r>
      </text>
    </comment>
    <comment ref="E6" authorId="0" shapeId="0" xr:uid="{5947D98F-E1C8-49B8-98CA-73FFAAD1D1B8}">
      <text>
        <r>
          <rPr>
            <sz val="9"/>
            <color indexed="81"/>
            <rFont val="Tahoma"/>
            <family val="2"/>
            <charset val="238"/>
          </rPr>
          <t xml:space="preserve"> Vyberte název pozice z číselníku.</t>
        </r>
      </text>
    </comment>
    <comment ref="F6" authorId="0" shapeId="0" xr:uid="{B4843B04-2439-43DF-B0A3-EE7F94C92EE6}">
      <text>
        <r>
          <rPr>
            <sz val="9"/>
            <color indexed="81"/>
            <rFont val="Tahoma"/>
            <family val="2"/>
            <charset val="238"/>
          </rPr>
          <t xml:space="preserve">Relevantní jen u stanovení jednotkové sazby způsobem a1).
Vyberte z nabídky: pracovní smlouva, DPČ, DPP nebo nerelevantní.
</t>
        </r>
      </text>
    </comment>
    <comment ref="G6" authorId="0" shapeId="0" xr:uid="{D54C1770-4F40-4B84-B8F8-1F6EA3770B4F}">
      <text>
        <r>
          <rPr>
            <sz val="9"/>
            <color indexed="81"/>
            <rFont val="Tahoma"/>
            <family val="2"/>
            <charset val="238"/>
          </rPr>
          <t xml:space="preserve">Vyplňte souhrnný měsíční úvazek za všechny osoby na dané pracovní pozici, a to:
1) Vždy u pracovní smlouvy.
2) U DPČ pouze v případě stanovení formou pracovního úvazku (v případě DPČ stanovené v hodinách není tento sloupec relevantní, s výjimkou případů uvedených níže).
3) Vždy u způsobu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 - </t>
        </r>
        <r>
          <rPr>
            <sz val="9"/>
            <color indexed="81"/>
            <rFont val="Tahoma"/>
            <family val="2"/>
            <charset val="238"/>
          </rPr>
          <t xml:space="preserve">v případě pracovní smlouvy i DPČ (bez ohledu na to, zda je DPČ stanovena v hodinách či formou úvazku).
</t>
        </r>
      </text>
    </comment>
    <comment ref="H6" authorId="0" shapeId="0" xr:uid="{8858B051-8EE8-48AE-A009-4F11E49067FB}">
      <text>
        <r>
          <rPr>
            <sz val="9"/>
            <color indexed="81"/>
            <rFont val="Tahoma"/>
            <family val="2"/>
            <charset val="238"/>
          </rPr>
          <t xml:space="preserve">Vyplňte dobu, po kterou budou pracovníci zapojeni do realizace projektu na úvazek uvedený ve sloupci G.
</t>
        </r>
      </text>
    </comment>
    <comment ref="I6" authorId="0" shapeId="0" xr:uid="{1FCA9CA4-CF71-421A-9789-4D90CC74F2B0}">
      <text>
        <r>
          <rPr>
            <sz val="9"/>
            <color indexed="81"/>
            <rFont val="Tahoma"/>
            <family val="2"/>
            <charset val="238"/>
          </rPr>
          <t xml:space="preserve">Žadatel vyplní u DPP (případně DPČ, není-li vyplněný sloupec G) celkový  počet hodin pro danou pozici (celkem za projekt). V případě stanovení jednotkové sazby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 </t>
        </r>
        <r>
          <rPr>
            <sz val="9"/>
            <color indexed="81"/>
            <rFont val="Tahoma"/>
            <family val="2"/>
            <charset val="238"/>
          </rPr>
          <t xml:space="preserve">vyplní žadatel počet hodin, který uvádí do rozpočtu projeku.
V případě pracovní smlouvy nerelevantní.
V případě DPČ stanovené úvazkem vyplní žadatel "nerelevantní".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6" authorId="0" shapeId="0" xr:uid="{4604BBC7-0FBC-4ED9-B2B4-48BC89F52B2B}">
      <text>
        <r>
          <rPr>
            <sz val="9"/>
            <color indexed="81"/>
            <rFont val="Tahoma"/>
            <family val="2"/>
            <charset val="238"/>
          </rPr>
          <t xml:space="preserve">Žadatel vyplní přepočtenou sazbu za úvazek/FTE 1,0 u pracovních smluv, popř. též u DPČ, je-li pro DPČ vyplněn sloupec G.
V případě DPČ stanovené v hodinách vyplní žadatel "nerelevantní". 
Dále je nerelevantní v případě: jednotkové sazby stanovené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(1720), </t>
        </r>
        <r>
          <rPr>
            <sz val="9"/>
            <color indexed="81"/>
            <rFont val="Tahoma"/>
            <family val="2"/>
            <charset val="238"/>
          </rPr>
          <t>u DPP</t>
        </r>
        <r>
          <rPr>
            <i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a u pozic hrazených z paušálních nákladů nebo jiných zdrojů.</t>
        </r>
      </text>
    </comment>
    <comment ref="K6" authorId="0" shapeId="0" xr:uid="{A6585DDC-CAE7-42F4-9775-2F492BC93057}">
      <text>
        <r>
          <rPr>
            <sz val="9"/>
            <color indexed="81"/>
            <rFont val="Tahoma"/>
            <family val="2"/>
            <charset val="238"/>
          </rPr>
          <t>Žadatel vyplní hodinovou sazbu u DPP, případně též u DPČ, je-li uveden počet hodin ve sloupci I.
V případě pozic hrazených z paušálních nákladů nebo jiných zdrojů nerelevantní.
V případě DPČ stanovené úvazkem vyplní žadatel "nerelevantní".</t>
        </r>
      </text>
    </comment>
    <comment ref="L6" authorId="0" shapeId="0" xr:uid="{CA1F8C3C-445C-42D4-80FD-B1EE43246B94}">
      <text>
        <r>
          <rPr>
            <sz val="9"/>
            <color indexed="81"/>
            <rFont val="Tahoma"/>
            <family val="2"/>
            <charset val="238"/>
          </rPr>
          <t>Relevantní jen pro způsob stanovení jednotkové sazby způsobem a1).
Žadatel vybere z nabídky: mzdová sféra, platová sféra. 
Do mzdové sféry patří ekonomické subjekty, které odměňují mzdou podle § 109, odst. 2 zákona č. 262/2006 Sb., zákoníku práce, ve znění pozdějších předpisů. Do platové sféry se řadí organizace, které odměňují platem podle § 109, odst. 3 zákona č. 262/2006 Sb., zákoníku práce, ve znění pozdějších předpisů.</t>
        </r>
      </text>
    </comment>
    <comment ref="M6" authorId="0" shapeId="0" xr:uid="{A310B09C-39F1-411F-8DAD-7AB8E53CB149}">
      <text>
        <r>
          <rPr>
            <sz val="9"/>
            <color indexed="81"/>
            <rFont val="Tahoma"/>
            <family val="2"/>
            <charset val="238"/>
          </rPr>
          <t xml:space="preserve">Relevantní jen pro stanovení jednotkové sazby způsobem a1). Vyplňuje se automaticky - kódy ISPV jsou stanoveny v SPpŽP. 
</t>
        </r>
      </text>
    </comment>
    <comment ref="N6" authorId="0" shapeId="0" xr:uid="{E077516B-FB1E-4218-9ED5-057DFA9274C0}">
      <text>
        <r>
          <rPr>
            <sz val="9"/>
            <color indexed="81"/>
            <rFont val="Tahoma"/>
            <charset val="1"/>
          </rPr>
          <t xml:space="preserve">Po zvolení příslušné pozice se vyplňuje automaticky - náplně práce jsou stanoveny v SPpŽP, kap. 5.7.1.
</t>
        </r>
      </text>
    </comment>
    <comment ref="O6" authorId="0" shapeId="0" xr:uid="{76036AFE-9EF9-4A12-A421-5AA47708738D}">
      <text>
        <r>
          <rPr>
            <sz val="9"/>
            <color indexed="81"/>
            <rFont val="Tahoma"/>
            <family val="2"/>
            <charset val="238"/>
          </rPr>
          <t xml:space="preserve">V komentáři popište v závislosti na způsobu stanovení jednotkové sazby minimálně toto:
</t>
        </r>
        <r>
          <rPr>
            <i/>
            <sz val="9"/>
            <color indexed="81"/>
            <rFont val="Tahoma"/>
            <family val="2"/>
            <charset val="238"/>
          </rPr>
          <t>a1) ISPV - 3. kvartil:</t>
        </r>
        <r>
          <rPr>
            <sz val="9"/>
            <color indexed="81"/>
            <rFont val="Tahoma"/>
            <family val="2"/>
            <charset val="238"/>
          </rPr>
          <t xml:space="preserve"> návaznost na klíčové aktivity projektu; zdůvodnění výše úvazku. </t>
        </r>
        <r>
          <rPr>
            <b/>
            <sz val="9"/>
            <color indexed="81"/>
            <rFont val="Tahoma"/>
            <family val="2"/>
            <charset val="238"/>
          </rPr>
          <t>Neuvádějte</t>
        </r>
        <r>
          <rPr>
            <sz val="9"/>
            <color indexed="81"/>
            <rFont val="Tahoma"/>
            <family val="2"/>
            <charset val="238"/>
          </rPr>
          <t xml:space="preserve"> náplň práce - ta je stanovena v SPpŽP, kap. 5.7.1. a je proto automaticky vyplňována v předchozím sloupci.
</t>
        </r>
        <r>
          <rPr>
            <i/>
            <sz val="9"/>
            <color indexed="81"/>
            <rFont val="Tahoma"/>
            <family val="2"/>
            <charset val="238"/>
          </rPr>
          <t>b2) jednotkový náklad (1720):</t>
        </r>
        <r>
          <rPr>
            <sz val="9"/>
            <color indexed="81"/>
            <rFont val="Tahoma"/>
            <family val="2"/>
            <charset val="238"/>
          </rPr>
          <t xml:space="preserve"> návaznost na klíčové aktivity projektu; zdůvodnění výše úvazku; v případě stanovení ročních osobních nákladů na zaměstnance na základě skutečně vynaložených prostředků na osobní náklady zaměstnance (způsob b2.1 v kap. 5.9.1 obecných PpŽP) - uvést i jméno zaměstnance. </t>
        </r>
        <r>
          <rPr>
            <b/>
            <sz val="9"/>
            <color indexed="81"/>
            <rFont val="Tahoma"/>
            <family val="2"/>
            <charset val="238"/>
          </rPr>
          <t>Neuvádějte</t>
        </r>
        <r>
          <rPr>
            <sz val="9"/>
            <color indexed="81"/>
            <rFont val="Tahoma"/>
            <family val="2"/>
            <charset val="238"/>
          </rPr>
          <t xml:space="preserve"> náplň práce - ta je stanovena v SPpŽP, kap. 5.7.1.a je proto automaticky vyplňována v předchozím sloupci.
</t>
        </r>
        <r>
          <rPr>
            <i/>
            <sz val="9"/>
            <color indexed="81"/>
            <rFont val="Tahoma"/>
            <family val="2"/>
            <charset val="238"/>
          </rPr>
          <t>paušální náklady nebo jiný zdroj</t>
        </r>
        <r>
          <rPr>
            <sz val="9"/>
            <color indexed="81"/>
            <rFont val="Tahoma"/>
            <family val="2"/>
            <charset val="238"/>
          </rPr>
          <t xml:space="preserve">:  návaznost na klíčové aktivity projektu. </t>
        </r>
        <r>
          <rPr>
            <b/>
            <sz val="9"/>
            <color indexed="81"/>
            <rFont val="Tahoma"/>
            <family val="2"/>
            <charset val="238"/>
          </rPr>
          <t>Neuvádějte</t>
        </r>
        <r>
          <rPr>
            <sz val="9"/>
            <color indexed="81"/>
            <rFont val="Tahoma"/>
            <family val="2"/>
            <charset val="238"/>
          </rPr>
          <t xml:space="preserve"> náplň práce - ta je stanovena v SPpŽP, kap. 5.7.1.a je proto automaticky vyplňována v předchozím sloupci.</t>
        </r>
      </text>
    </comment>
  </commentList>
</comments>
</file>

<file path=xl/sharedStrings.xml><?xml version="1.0" encoding="utf-8"?>
<sst xmlns="http://schemas.openxmlformats.org/spreadsheetml/2006/main" count="62" uniqueCount="48">
  <si>
    <t>Název projektu:</t>
  </si>
  <si>
    <t>Číslo a název výzvy:</t>
  </si>
  <si>
    <t>Poř. číslo</t>
  </si>
  <si>
    <t>Název subjektu</t>
  </si>
  <si>
    <t>Druh pracovního poměru</t>
  </si>
  <si>
    <t>Způsob odměňování v organizaci</t>
  </si>
  <si>
    <t>Kód pozice dle ISPV</t>
  </si>
  <si>
    <t>projektový manažer</t>
  </si>
  <si>
    <t>finanční manažer</t>
  </si>
  <si>
    <t>administrativní pracovník</t>
  </si>
  <si>
    <t>Vazba na položku rozpočtu</t>
  </si>
  <si>
    <t>Název pozice</t>
  </si>
  <si>
    <t>b1) jednorázová částka</t>
  </si>
  <si>
    <t>Počet hodin celkem</t>
  </si>
  <si>
    <t>Způsob stanovení jednotkové sazby</t>
  </si>
  <si>
    <t>Počet měsíců trvání úvazku</t>
  </si>
  <si>
    <t>Komentář</t>
  </si>
  <si>
    <t>Příloha žádosti o podporu: Tato příloha navazuje na záložku "Klíčové aktivity" žádosti o podporu v IS KP21+ - textové pole povinné klíčové aktivity "Řízení projektu" a vyplňují se pouze pozice, které jsou součástí Hlavního projektového týmu.</t>
  </si>
  <si>
    <t xml:space="preserve">V případě potřeby je možné do této tabulky přidávat řádky (pozor, je nutné také zkopírovat vzorce!). </t>
  </si>
  <si>
    <t>Sazba za 1,0 FTE</t>
  </si>
  <si>
    <t>Sazba hodinová</t>
  </si>
  <si>
    <t>Koordinátor klíčové aktivity</t>
  </si>
  <si>
    <t>Odborný expert</t>
  </si>
  <si>
    <t>Lektor</t>
  </si>
  <si>
    <t>Lektor volnočasových aktivit</t>
  </si>
  <si>
    <t>Logoped</t>
  </si>
  <si>
    <t>Vedoucí odborné platformy</t>
  </si>
  <si>
    <t>Člen odborné platformy</t>
  </si>
  <si>
    <t>Analytik</t>
  </si>
  <si>
    <t>Facilitátor/Mediátor</t>
  </si>
  <si>
    <t>Zodpovídá za odbornou stránku realizace KA, odborně řídí tuto KA, komunikuje s partnery či cílovými skupinami projektu ohledně realizace dané KA, zajišťuje organizaci a podmínky pro realizaci dílčích akcí a aktivit KA tak, aby bylo dosaženo stanovených výstupů KA/projektu v souladu s harmonogramem. Pravidelně komunikuje s ostatními členy realizačního týmu.</t>
  </si>
  <si>
    <t>Náplň práce</t>
  </si>
  <si>
    <t>Aktivně se zapojuje do přípravy a realizace konkrétních vzdělávacích akcí či aktivit v rámci KA z hlediska své odborné erudice, spolupracuje s partnery či cílovými skupinami projektu v konkrétně vymezené odborné oblasti, poskytuje expertní podporu či odborné konzultace v příslušném oboru. Podílí se na tvorbě výstupů projektu. Poskytuje podporu koordinátorovi klíčové aktivity, pravidelně komunikuje s ostatními členy realizačního týmu.</t>
  </si>
  <si>
    <t>Zpracovává vlastní učební nebo podpůrné texty, včetně rozpracování cílů a obsahu kurzů. Prezentuje učivo s přizpůsobením účastníkům kurzů, vede a řídí trénink a procvičování dovedností a kompetencí, ověřování znalostí, dovedností a kompetencí. Zadává a hodnotí samostatné a skupinové práce, hodnotí účinnost vzdělávacího kurzu, vede veškerou dokumentaci kurzu. Dle potřeby komunikuje s ostatními členy realizačního týmu.</t>
  </si>
  <si>
    <t>Tvoří výchovně vzdělávací dokumenty k vedení volnočasových aktivit. Zajišťuje poradenství pro rodiče (zákonné zástupce dětí) a pedagogické pracovníky při volbě vhodných volnočasových aktivit, vede volnočasové aktivity pro děti a žáky, zpracovává výchovně vzdělávací materiály pro jednotlivé volnočasové aktivity. Dle potřeby komunikuje s ostatními členy realizačního týmu.</t>
  </si>
  <si>
    <t xml:space="preserve">Provádí prevenci, diagnostiku a poradenskou činnost v oblasti výslovnosti dětí/žáků, vede nápravu řečových vad, zpracovává logopedické zprávy a doporučení, zajišťuje výběr vhodných pomůcek pro logopedickou činnost a vybírá vhodné učební materiály pro děti/žáky s logopedickými vadami. Dle potřeby komunikuje s ostatními členy realizačního týmu. </t>
  </si>
  <si>
    <t>Řídí činnost odborné tematické platformy, připravuje podklady na její jednání, zpracovává výstupy činnosti platformy. Stanovuje cíle a přiděluje dílčí úkoly jednotlivým členům týmu, kontroluje plnění úkolů. Je zodpovědný za prezentaci výsledků činnosti platformy směrem k projektovému manažerovi a koordinátorovi KA i směrem k veřejnosti. Pravidelně komunikuje s ostatními členy realizačního týmu.</t>
  </si>
  <si>
    <r>
      <t xml:space="preserve">Zpracovává podklady pro jednání odborné tematické platformy, podílí se na plnění úkolů vzešlých z jednání dané platformy, zajišťuje </t>
    </r>
    <r>
      <rPr>
        <sz val="11"/>
        <color theme="1"/>
        <rFont val="Calibri"/>
        <family val="2"/>
        <charset val="238"/>
        <scheme val="minor"/>
      </rPr>
      <t>sdílení příkladů dobré praxe a jejich šíření v dané tematické oblasti</t>
    </r>
    <r>
      <rPr>
        <sz val="11"/>
        <color rgb="FF000000"/>
        <rFont val="Calibri"/>
        <family val="2"/>
        <charset val="238"/>
        <scheme val="minor"/>
      </rPr>
      <t>. Dle potřeby komunikuje s ostatními členy realizačního týmu.</t>
    </r>
  </si>
  <si>
    <t>Provádí analýzu školské soustavy v území, mapuje spádové oblasti jednotlivých škol, komunikuje se školami, zřizovateli případně dalšími relevantními subjekty či CS v oblasti zjišťování možností integrace a svazkování škol, podílí se na zpracování modelu místní školské správy pro efektivnější řízení škol či návrhu integrace škol do společné školské právnické osoby, provádí analýzu rizik v dané tematické oblasti. Dle potřeby komunikuje s ostatními členy realizačního týmu.</t>
  </si>
  <si>
    <t>Vede a aktivně řídí diskuze se školami, zřizovateli a obcemi. V případě potřeby se účastní setkání s rodiči a odborníky, které facilituje. Napomáhá efektivně dojít k optimálním výsledkům v odborné platformě nebo týmu. Dle potřeby komunikuje s ostatními členy realizačního týmu.</t>
  </si>
  <si>
    <t>Finanční manažer zodpovídá za plnění podmínek způsobilosti výdajů projektu, připravuje finanční část zprávy o realizaci projektu, vyplňuje a upravuje žádost o platbu. Dohlíží na realizaci výdajů v souladu s metodickou dokumentací OP JAK, tj. dodržování podmínek způsobilosti výdajů projektu a zodpovídá za správné prokazování výdajů projektu. Shromažďuje podklady k doložení způsobilosti výdajů. Sleduje čerpání rozpočtu projektu, plnění finančního plánu projektu a spolupracuje na administraci změnových řízení projektu s dopadem do finančního plánu a do rozpočtu či jeho čerpání. Spolupracuje s účetními či dalšími členy týmu, úzce spolupracuje s projektovým manažerem projektu a administrativním pracovníkem. Komunikuje s poskytovatelem podpory a spoluúčastní se kontrol/auditů projektu.</t>
  </si>
  <si>
    <t>Administrativní pracovník provádí administrativní činnosti dle pokynů projektového a finančního manažera, eviduje dokumentaci o realizaci projektu, zabezpečuje administrativní úkony při tvorbě zpráv o realizaci projektu, podílí se na organizaci porad realizačního týmu projektu a jednání členů realizačního týmu projektu (např. s dodavateli), eviduje korespondenci související s realizací projektu, archivuje dokumentaci projektu.</t>
  </si>
  <si>
    <t>Průměrný úvazek (FTE) za kalendářní měsíc realizace projektu</t>
  </si>
  <si>
    <t>Vyplňujte pouze bílá pole.</t>
  </si>
  <si>
    <t>02_25_041 Akční plánování v území - MAP II</t>
  </si>
  <si>
    <t>Realizační tým (odborný tým)</t>
  </si>
  <si>
    <t>Realizační tým (administrativní tým)</t>
  </si>
  <si>
    <t>Projektový manažer zodpovídá za řádnou realizaci projektu, koordinuje práci celého týmu a spoluzodpovídá za ni ve spolupráci s vybranými členy odborného realizačního týmu, s nimiž průběžně komunikuje. Přímo řídí činnost administrativního týmu projektu a dohlíží na ni (včetně čerpání rozpočtu). Vyhodnocuje dodržování harmonogramu projektu a zodpovídá za jeho dodržování a za plnění cílů a účelu projektu. Zodpovídá za administraci změnových řízení projektu a za předkládané zprávy o realizaci projektu, a to včetně žádostí o platbu a dalších povinných příloh. Provádí průběžný monitoring realizace projektu a zodpovídá za řízení rizik spojených s realizací projektu. Koordinuje administraci výběrových řízení a dohlíží na ně. Dohlíží na realizaci projektu z hlediska souladu s metodickou dokumentací OP JAK. Zodpovídá za formální správnost předkládaných výstupů. Dbá na dodržení pravidel publicity. Úzce spolupracuje s finančním manažerem a administrativním pracovníkem. Komunikuje s poskytovatelem podpory, případně s dalšími kontrolními orgány. Poskytuje součinnost v případě kontrol/auditů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</si>
</sst>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sz val="2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8" fillId="0" borderId="8" xfId="0" applyFont="1" applyBorder="1" applyAlignment="1" applyProtection="1">
      <alignment horizontal="left" wrapText="1"/>
      <protection locked="0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4" fillId="0" borderId="0" xfId="0" applyFont="1"/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wrapText="1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>
      <alignment horizontal="left" vertical="center" wrapText="1"/>
    </xf>
    <xf numFmtId="164" fontId="8" fillId="0" borderId="8" xfId="1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14" fillId="4" borderId="12" xfId="0" applyFont="1" applyFill="1" applyBorder="1" applyAlignment="1">
      <alignment horizontal="left"/>
    </xf>
    <xf numFmtId="0" fontId="0" fillId="4" borderId="12" xfId="0" applyFill="1" applyBorder="1" applyAlignment="1" applyProtection="1">
      <alignment wrapText="1"/>
      <protection locked="0"/>
    </xf>
    <xf numFmtId="164" fontId="0" fillId="4" borderId="12" xfId="1" applyNumberFormat="1" applyFont="1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5" fillId="4" borderId="0" xfId="0" applyFont="1" applyFill="1" applyProtection="1">
      <protection locked="0"/>
    </xf>
    <xf numFmtId="0" fontId="5" fillId="4" borderId="0" xfId="0" applyFont="1" applyFill="1" applyAlignment="1" applyProtection="1">
      <alignment vertical="top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wrapText="1"/>
      <protection locked="0"/>
    </xf>
    <xf numFmtId="164" fontId="8" fillId="4" borderId="0" xfId="1" applyNumberFormat="1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8" fillId="4" borderId="0" xfId="0" applyFont="1" applyFill="1" applyAlignment="1">
      <alignment wrapText="1"/>
    </xf>
    <xf numFmtId="0" fontId="14" fillId="4" borderId="0" xfId="0" applyFont="1" applyFill="1" applyProtection="1">
      <protection locked="0"/>
    </xf>
    <xf numFmtId="0" fontId="0" fillId="4" borderId="0" xfId="0" applyFill="1"/>
    <xf numFmtId="0" fontId="3" fillId="4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4" borderId="0" xfId="0" applyFont="1" applyFill="1"/>
    <xf numFmtId="0" fontId="18" fillId="4" borderId="13" xfId="0" applyFont="1" applyFill="1" applyBorder="1" applyAlignment="1">
      <alignment horizontal="center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45BD-906C-4472-B1D8-DE81A8A30110}">
  <dimension ref="A1:G10"/>
  <sheetViews>
    <sheetView showGridLines="0" zoomScaleNormal="100" workbookViewId="0">
      <selection activeCell="B7" sqref="B7"/>
    </sheetView>
  </sheetViews>
  <sheetFormatPr defaultColWidth="8.77734375" defaultRowHeight="14.4" x14ac:dyDescent="0.3"/>
  <cols>
    <col min="1" max="1" width="19.5546875" style="29" customWidth="1"/>
    <col min="2" max="2" width="24" style="29" customWidth="1"/>
    <col min="3" max="3" width="16.77734375" style="29" customWidth="1"/>
    <col min="4" max="4" width="18.77734375" style="29" customWidth="1"/>
    <col min="5" max="5" width="10.21875" style="29" customWidth="1"/>
    <col min="6" max="6" width="92.88671875" style="29" customWidth="1"/>
    <col min="7" max="7" width="29" style="29" customWidth="1"/>
    <col min="8" max="16384" width="8.77734375" style="29"/>
  </cols>
  <sheetData>
    <row r="1" spans="1:7" x14ac:dyDescent="0.3">
      <c r="A1" s="30" t="s">
        <v>17</v>
      </c>
      <c r="B1" s="27"/>
      <c r="C1" s="27"/>
      <c r="D1" s="27"/>
      <c r="E1" s="27"/>
      <c r="F1" s="27"/>
      <c r="G1" s="27"/>
    </row>
    <row r="2" spans="1:7" ht="29.4" thickBot="1" x14ac:dyDescent="0.6">
      <c r="A2" s="37" t="s">
        <v>46</v>
      </c>
      <c r="B2" s="37"/>
      <c r="C2" s="37"/>
      <c r="D2" s="37"/>
      <c r="E2" s="37"/>
      <c r="F2" s="37"/>
      <c r="G2" s="37"/>
    </row>
    <row r="3" spans="1:7" ht="15" thickBot="1" x14ac:dyDescent="0.35">
      <c r="A3" s="31" t="s">
        <v>0</v>
      </c>
      <c r="B3" s="2"/>
      <c r="C3" s="32"/>
      <c r="D3" s="38"/>
      <c r="E3" s="39"/>
      <c r="F3" s="39"/>
      <c r="G3" s="40"/>
    </row>
    <row r="4" spans="1:7" ht="15" thickBot="1" x14ac:dyDescent="0.35">
      <c r="A4" s="41" t="s">
        <v>1</v>
      </c>
      <c r="B4" s="42"/>
      <c r="C4" s="43"/>
      <c r="D4" s="41" t="s">
        <v>44</v>
      </c>
      <c r="E4" s="42"/>
      <c r="F4" s="42"/>
      <c r="G4" s="43"/>
    </row>
    <row r="5" spans="1:7" ht="15.6" x14ac:dyDescent="0.3">
      <c r="A5" s="24"/>
      <c r="B5" s="24"/>
      <c r="C5" s="24"/>
      <c r="D5" s="24"/>
      <c r="E5" s="24"/>
      <c r="F5" s="24"/>
      <c r="G5" s="26"/>
    </row>
    <row r="6" spans="1:7" ht="100.8" x14ac:dyDescent="0.3">
      <c r="A6" s="3" t="s">
        <v>3</v>
      </c>
      <c r="B6" s="3" t="s">
        <v>14</v>
      </c>
      <c r="C6" s="3" t="s">
        <v>10</v>
      </c>
      <c r="D6" s="3" t="s">
        <v>11</v>
      </c>
      <c r="E6" s="3" t="s">
        <v>42</v>
      </c>
      <c r="F6" s="3" t="s">
        <v>31</v>
      </c>
      <c r="G6" s="3" t="s">
        <v>16</v>
      </c>
    </row>
    <row r="7" spans="1:7" ht="180" customHeight="1" x14ac:dyDescent="0.3">
      <c r="A7" s="8"/>
      <c r="B7" s="9" t="s">
        <v>12</v>
      </c>
      <c r="C7" s="8"/>
      <c r="D7" s="9" t="s">
        <v>7</v>
      </c>
      <c r="E7" s="8"/>
      <c r="F7" s="9" t="s">
        <v>47</v>
      </c>
      <c r="G7" s="1"/>
    </row>
    <row r="8" spans="1:7" ht="124.2" x14ac:dyDescent="0.3">
      <c r="A8" s="8"/>
      <c r="B8" s="9" t="s">
        <v>12</v>
      </c>
      <c r="C8" s="8"/>
      <c r="D8" s="9" t="s">
        <v>8</v>
      </c>
      <c r="E8" s="8"/>
      <c r="F8" s="9" t="s">
        <v>40</v>
      </c>
      <c r="G8" s="1"/>
    </row>
    <row r="9" spans="1:7" ht="69.599999999999994" thickBot="1" x14ac:dyDescent="0.35">
      <c r="A9" s="8"/>
      <c r="B9" s="9" t="s">
        <v>12</v>
      </c>
      <c r="C9" s="8"/>
      <c r="D9" s="9" t="s">
        <v>9</v>
      </c>
      <c r="E9" s="8"/>
      <c r="F9" s="9" t="s">
        <v>41</v>
      </c>
      <c r="G9" s="1"/>
    </row>
    <row r="10" spans="1:7" x14ac:dyDescent="0.3">
      <c r="A10" s="28" t="s">
        <v>43</v>
      </c>
      <c r="B10" s="18"/>
      <c r="C10" s="18"/>
      <c r="D10" s="18"/>
      <c r="E10" s="18"/>
      <c r="F10" s="20"/>
      <c r="G10" s="18"/>
    </row>
  </sheetData>
  <sheetProtection algorithmName="SHA-512" hashValue="P5VKw09DxTmisnedYG9Cg5SjtxJFqvTBnJbN5QAVYQwbeqs0j4XMVqku1NndeSp6is3COTdmYbarrDaQXzuEgQ==" saltValue="mNQ20jGaFvKmuG0GJoZTXw==" spinCount="100000" sheet="1" objects="1" scenarios="1"/>
  <mergeCells count="4">
    <mergeCell ref="A2:G2"/>
    <mergeCell ref="D3:G3"/>
    <mergeCell ref="D4:G4"/>
    <mergeCell ref="A4:C4"/>
  </mergeCells>
  <dataValidations count="1">
    <dataValidation type="decimal" operator="greaterThanOrEqual" allowBlank="1" showInputMessage="1" showErrorMessage="1" sqref="E7:E9" xr:uid="{5AEE568D-AD90-4B9B-B5B9-80114EF04525}">
      <formula1>0</formula1>
    </dataValidation>
  </dataValidations>
  <pageMargins left="0.7" right="0.7" top="0.78740157499999996" bottom="0.78740157499999996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7FD133D-578B-4935-9BC6-878697EF1E14}">
            <xm:f>NOT(ISERROR(SEARCH("NR",F7)))</xm:f>
            <xm:f>"NR"</xm:f>
            <x14:dxf>
              <fill>
                <patternFill>
                  <bgColor theme="0" tint="-0.14996795556505021"/>
                </patternFill>
              </fill>
            </x14:dxf>
          </x14:cfRule>
          <xm:sqref>F7:G9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showGridLines="0" tabSelected="1" zoomScaleNormal="100" workbookViewId="0">
      <selection activeCell="O6" sqref="O6"/>
    </sheetView>
  </sheetViews>
  <sheetFormatPr defaultColWidth="9.109375" defaultRowHeight="14.4" x14ac:dyDescent="0.3"/>
  <cols>
    <col min="1" max="1" width="6.5546875" style="21" customWidth="1"/>
    <col min="2" max="2" width="16.44140625" style="21" customWidth="1"/>
    <col min="3" max="3" width="24.5546875" style="21" customWidth="1"/>
    <col min="4" max="4" width="16.44140625" style="21" customWidth="1"/>
    <col min="5" max="5" width="23.5546875" style="21" customWidth="1"/>
    <col min="6" max="6" width="12.44140625" style="21" customWidth="1"/>
    <col min="7" max="7" width="13.5546875" style="21" customWidth="1"/>
    <col min="8" max="8" width="13.44140625" style="21" customWidth="1"/>
    <col min="9" max="9" width="14.44140625" style="21" customWidth="1"/>
    <col min="10" max="11" width="13.109375" style="21" customWidth="1"/>
    <col min="12" max="12" width="14.109375" style="21" customWidth="1"/>
    <col min="13" max="13" width="21.6640625" style="21" customWidth="1"/>
    <col min="14" max="14" width="85.21875" style="22" customWidth="1"/>
    <col min="15" max="15" width="43.5546875" style="21" customWidth="1"/>
    <col min="16" max="16384" width="9.109375" style="21"/>
  </cols>
  <sheetData>
    <row r="1" spans="1:15" x14ac:dyDescent="0.3">
      <c r="A1" s="36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9.4" thickBot="1" x14ac:dyDescent="0.6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3">
      <c r="A3" s="45" t="s">
        <v>0</v>
      </c>
      <c r="B3" s="46"/>
      <c r="C3" s="2"/>
      <c r="D3" s="32"/>
      <c r="E3" s="38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ht="15" thickBot="1" x14ac:dyDescent="0.35">
      <c r="A4" s="47" t="s">
        <v>1</v>
      </c>
      <c r="B4" s="48"/>
      <c r="C4" s="34"/>
      <c r="D4" s="35"/>
      <c r="E4" s="33" t="s">
        <v>44</v>
      </c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.6" x14ac:dyDescent="0.3">
      <c r="A5" s="23"/>
      <c r="B5" s="24"/>
      <c r="C5" s="24"/>
      <c r="D5" s="24"/>
      <c r="E5" s="24"/>
      <c r="F5" s="24"/>
      <c r="G5" s="24"/>
      <c r="H5" s="24"/>
      <c r="I5" s="24"/>
      <c r="J5" s="25"/>
      <c r="K5" s="25"/>
      <c r="L5" s="24"/>
      <c r="M5" s="24"/>
      <c r="N5" s="24"/>
      <c r="O5" s="26"/>
    </row>
    <row r="6" spans="1:15" ht="72" x14ac:dyDescent="0.3">
      <c r="A6" s="3" t="s">
        <v>2</v>
      </c>
      <c r="B6" s="3" t="s">
        <v>3</v>
      </c>
      <c r="C6" s="3" t="s">
        <v>14</v>
      </c>
      <c r="D6" s="3" t="s">
        <v>10</v>
      </c>
      <c r="E6" s="3" t="s">
        <v>11</v>
      </c>
      <c r="F6" s="3" t="s">
        <v>4</v>
      </c>
      <c r="G6" s="3" t="s">
        <v>42</v>
      </c>
      <c r="H6" s="3" t="s">
        <v>15</v>
      </c>
      <c r="I6" s="3" t="s">
        <v>13</v>
      </c>
      <c r="J6" s="3" t="s">
        <v>19</v>
      </c>
      <c r="K6" s="3" t="s">
        <v>20</v>
      </c>
      <c r="L6" s="3" t="s">
        <v>5</v>
      </c>
      <c r="M6" s="3" t="s">
        <v>6</v>
      </c>
      <c r="N6" s="3" t="s">
        <v>31</v>
      </c>
      <c r="O6" s="3" t="s">
        <v>16</v>
      </c>
    </row>
    <row r="7" spans="1:15" ht="19.05" customHeight="1" x14ac:dyDescent="0.3">
      <c r="A7" s="13"/>
      <c r="B7" s="8"/>
      <c r="C7" s="8"/>
      <c r="D7" s="8" t="str">
        <f t="shared" ref="D7:D32" si="0">IF(C7="paušální náklady nebo jiný zdroj","nerelevantní","")</f>
        <v/>
      </c>
      <c r="E7" s="8"/>
      <c r="F7" s="8" t="str">
        <f t="shared" ref="F7:F32" si="1">IF(C7="b1) jednorázová částka","nerelevantní",IF(C7="b2) jednotkový náklad (1720)","nerelevantní",IF(C7="paušální náklady nebo jiný zdroj","nerelevantní","")))</f>
        <v/>
      </c>
      <c r="G7" s="8" t="str">
        <f>IF(F7="DPP","nerelevantní","")</f>
        <v/>
      </c>
      <c r="H7" s="8" t="str">
        <f t="shared" ref="H7:H32" si="2">IF(C7="b1) jednorázová částka","nerelevantní","")</f>
        <v/>
      </c>
      <c r="I7" s="8" t="str">
        <f>IF(OR(F7="pracovní smlouva",C7="b1) jednorázová částka"),"nerelevantní","")</f>
        <v/>
      </c>
      <c r="J7" s="10" t="str">
        <f t="shared" ref="J7:J32" si="3">IF(OR(C7="paušální náklady nebo jiný zdroj",C7="b1) jednorázová částka",C7="b2) jednotkový náklad (1720)",F7="DPP"),"nerelevantní","")</f>
        <v/>
      </c>
      <c r="K7" s="10" t="str">
        <f t="shared" ref="K7:K32" si="4">IF(OR(C7="b1) jednorázová částka",F7="pracovní smlouva",C7="paušální náklady nebo jiný zdroj",C7="b2) jednotkový náklad (1720)"),"nerelevantní","")</f>
        <v/>
      </c>
      <c r="L7" s="8" t="str">
        <f t="shared" ref="L7:L32" si="5">IF(OR(C7="a2) individuální",C7="b1) jednorázová částka",C7="b2) jednotkový náklad (1720)",C7="paušální náklady nebo jiný zdroj"),"nerelevantní","")</f>
        <v/>
      </c>
      <c r="M7" s="9" t="str">
        <f>IF(C7="a1) ISPV - 3. kvartil",IFERROR(VLOOKUP(E7,'Kódy ISPV'!$A$1:$B$9,2,0),"doplňte Název pozice"),IF(OR(C7="a2) individuální",C7="b1) jednorázová částka",C7="b2) jednotkový náklad (1720)",C7="paušální náklady nebo jiný zdroj"),"nerelevantní",""))</f>
        <v/>
      </c>
      <c r="N7" s="9" t="str">
        <f>IFERROR(VLOOKUP(E7,'Kódy ISPV'!$A$1:$C$52,3,0),"")</f>
        <v/>
      </c>
      <c r="O7" s="1"/>
    </row>
    <row r="8" spans="1:15" ht="19.5" customHeight="1" x14ac:dyDescent="0.3">
      <c r="A8" s="13"/>
      <c r="B8" s="8"/>
      <c r="C8" s="8"/>
      <c r="D8" s="8" t="str">
        <f t="shared" si="0"/>
        <v/>
      </c>
      <c r="E8" s="8"/>
      <c r="F8" s="8" t="str">
        <f t="shared" si="1"/>
        <v/>
      </c>
      <c r="G8" s="8" t="str">
        <f t="shared" ref="G8:G32" si="6">IF(F8="DPP","nerelevantní","")</f>
        <v/>
      </c>
      <c r="H8" s="8" t="str">
        <f t="shared" si="2"/>
        <v/>
      </c>
      <c r="I8" s="8" t="str">
        <f t="shared" ref="I8:I32" si="7">IF(OR(F8="pracovní smlouva",C8="b1) jednorázová částka"),"nerelevantní","")</f>
        <v/>
      </c>
      <c r="J8" s="10" t="str">
        <f t="shared" si="3"/>
        <v/>
      </c>
      <c r="K8" s="10" t="str">
        <f t="shared" si="4"/>
        <v/>
      </c>
      <c r="L8" s="8" t="str">
        <f t="shared" si="5"/>
        <v/>
      </c>
      <c r="M8" s="9" t="str">
        <f>IF(C8="a1) ISPV - 3. kvartil",IFERROR(VLOOKUP(E8,'Kódy ISPV'!$A$1:$B$9,2,0),"doplňte Název pozice"),IF(OR(C8="a2) individuální",C8="b1) jednorázová částka",C8="b2) jednotkový náklad (1720)",C8="paušální náklady nebo jiný zdroj"),"nerelevantní",""))</f>
        <v/>
      </c>
      <c r="N8" s="9" t="str">
        <f>IFERROR(VLOOKUP(E8,'Kódy ISPV'!$A$1:$C$52,3,0),"")</f>
        <v/>
      </c>
      <c r="O8" s="1"/>
    </row>
    <row r="9" spans="1:15" ht="19.5" customHeight="1" x14ac:dyDescent="0.3">
      <c r="A9" s="13"/>
      <c r="B9" s="8"/>
      <c r="C9" s="8"/>
      <c r="D9" s="8" t="str">
        <f t="shared" si="0"/>
        <v/>
      </c>
      <c r="E9" s="8"/>
      <c r="F9" s="8" t="str">
        <f t="shared" si="1"/>
        <v/>
      </c>
      <c r="G9" s="8" t="str">
        <f t="shared" si="6"/>
        <v/>
      </c>
      <c r="H9" s="8" t="str">
        <f t="shared" si="2"/>
        <v/>
      </c>
      <c r="I9" s="8" t="str">
        <f t="shared" si="7"/>
        <v/>
      </c>
      <c r="J9" s="10" t="str">
        <f t="shared" si="3"/>
        <v/>
      </c>
      <c r="K9" s="10" t="str">
        <f t="shared" si="4"/>
        <v/>
      </c>
      <c r="L9" s="8" t="str">
        <f t="shared" si="5"/>
        <v/>
      </c>
      <c r="M9" s="9" t="str">
        <f>IF(C9="a1) ISPV - 3. kvartil",IFERROR(VLOOKUP(E9,'Kódy ISPV'!$A$1:$B$9,2,0),"doplňte Název pozice"),IF(OR(C9="a2) individuální",C9="b1) jednorázová částka",C9="b2) jednotkový náklad (1720)",C9="paušální náklady nebo jiný zdroj"),"nerelevantní",""))</f>
        <v/>
      </c>
      <c r="N9" s="9" t="str">
        <f>IFERROR(VLOOKUP(E9,'Kódy ISPV'!$A$1:$C$52,3,0),"")</f>
        <v/>
      </c>
      <c r="O9" s="1"/>
    </row>
    <row r="10" spans="1:15" ht="19.5" customHeight="1" x14ac:dyDescent="0.3">
      <c r="A10" s="13"/>
      <c r="B10" s="8"/>
      <c r="C10" s="8"/>
      <c r="D10" s="8" t="str">
        <f t="shared" si="0"/>
        <v/>
      </c>
      <c r="E10" s="8"/>
      <c r="F10" s="8" t="str">
        <f t="shared" si="1"/>
        <v/>
      </c>
      <c r="G10" s="8" t="str">
        <f t="shared" si="6"/>
        <v/>
      </c>
      <c r="H10" s="8" t="str">
        <f t="shared" ref="H10" si="8">IF(C10="b1) jednorázová částka","nerelevantní","")</f>
        <v/>
      </c>
      <c r="I10" s="8" t="str">
        <f t="shared" si="7"/>
        <v/>
      </c>
      <c r="J10" s="10" t="str">
        <f t="shared" si="3"/>
        <v/>
      </c>
      <c r="K10" s="10" t="str">
        <f t="shared" si="4"/>
        <v/>
      </c>
      <c r="L10" s="8" t="str">
        <f t="shared" si="5"/>
        <v/>
      </c>
      <c r="M10" s="9" t="str">
        <f>IF(C10="a1) ISPV - 3. kvartil",IFERROR(VLOOKUP(E10,'Kódy ISPV'!$A$1:$B$9,2,0),"doplňte Název pozice"),IF(OR(C10="a2) individuální",C10="b1) jednorázová částka",C10="b2) jednotkový náklad (1720)",C10="paušální náklady nebo jiný zdroj"),"nerelevantní",""))</f>
        <v/>
      </c>
      <c r="N10" s="9" t="str">
        <f>IFERROR(VLOOKUP(E10,'Kódy ISPV'!$A$1:$C$52,3,0),"")</f>
        <v/>
      </c>
      <c r="O10" s="1"/>
    </row>
    <row r="11" spans="1:15" ht="19.5" customHeight="1" x14ac:dyDescent="0.3">
      <c r="A11" s="13"/>
      <c r="B11" s="8"/>
      <c r="C11" s="8"/>
      <c r="D11" s="8" t="str">
        <f t="shared" si="0"/>
        <v/>
      </c>
      <c r="E11" s="8"/>
      <c r="F11" s="8" t="str">
        <f t="shared" si="1"/>
        <v/>
      </c>
      <c r="G11" s="8" t="str">
        <f t="shared" si="6"/>
        <v/>
      </c>
      <c r="H11" s="8" t="str">
        <f t="shared" si="2"/>
        <v/>
      </c>
      <c r="I11" s="8" t="str">
        <f t="shared" si="7"/>
        <v/>
      </c>
      <c r="J11" s="10" t="str">
        <f t="shared" si="3"/>
        <v/>
      </c>
      <c r="K11" s="10" t="str">
        <f t="shared" si="4"/>
        <v/>
      </c>
      <c r="L11" s="8" t="str">
        <f t="shared" si="5"/>
        <v/>
      </c>
      <c r="M11" s="9" t="str">
        <f>IF(C11="a1) ISPV - 3. kvartil",IFERROR(VLOOKUP(E11,'Kódy ISPV'!$A$1:$B$9,2,0),"doplňte Název pozice"),IF(OR(C11="a2) individuální",C11="b1) jednorázová částka",C11="b2) jednotkový náklad (1720)",C11="paušální náklady nebo jiný zdroj"),"nerelevantní",""))</f>
        <v/>
      </c>
      <c r="N11" s="9" t="str">
        <f>IFERROR(VLOOKUP(E11,'Kódy ISPV'!$A$1:$C$52,3,0),"")</f>
        <v/>
      </c>
      <c r="O11" s="1"/>
    </row>
    <row r="12" spans="1:15" ht="19.5" customHeight="1" x14ac:dyDescent="0.3">
      <c r="A12" s="13"/>
      <c r="B12" s="8"/>
      <c r="C12" s="8"/>
      <c r="D12" s="8" t="str">
        <f t="shared" si="0"/>
        <v/>
      </c>
      <c r="E12" s="8"/>
      <c r="F12" s="8" t="str">
        <f t="shared" si="1"/>
        <v/>
      </c>
      <c r="G12" s="8" t="str">
        <f t="shared" si="6"/>
        <v/>
      </c>
      <c r="H12" s="8" t="str">
        <f t="shared" si="2"/>
        <v/>
      </c>
      <c r="I12" s="8" t="str">
        <f t="shared" si="7"/>
        <v/>
      </c>
      <c r="J12" s="10" t="str">
        <f t="shared" si="3"/>
        <v/>
      </c>
      <c r="K12" s="10" t="str">
        <f t="shared" si="4"/>
        <v/>
      </c>
      <c r="L12" s="8" t="str">
        <f t="shared" si="5"/>
        <v/>
      </c>
      <c r="M12" s="9" t="str">
        <f>IF(C12="a1) ISPV - 3. kvartil",IFERROR(VLOOKUP(E12,'Kódy ISPV'!$A$1:$B$9,2,0),"doplňte Název pozice"),IF(OR(C12="a2) individuální",C12="b1) jednorázová částka",C12="b2) jednotkový náklad (1720)",C12="paušální náklady nebo jiný zdroj"),"nerelevantní",""))</f>
        <v/>
      </c>
      <c r="N12" s="9" t="str">
        <f>IFERROR(VLOOKUP(E12,'Kódy ISPV'!$A$1:$C$52,3,0),"")</f>
        <v/>
      </c>
      <c r="O12" s="1"/>
    </row>
    <row r="13" spans="1:15" ht="19.5" customHeight="1" x14ac:dyDescent="0.3">
      <c r="A13" s="13"/>
      <c r="B13" s="8"/>
      <c r="C13" s="8"/>
      <c r="D13" s="8" t="str">
        <f t="shared" si="0"/>
        <v/>
      </c>
      <c r="E13" s="8"/>
      <c r="F13" s="8" t="str">
        <f t="shared" si="1"/>
        <v/>
      </c>
      <c r="G13" s="8" t="str">
        <f t="shared" si="6"/>
        <v/>
      </c>
      <c r="H13" s="8" t="str">
        <f t="shared" si="2"/>
        <v/>
      </c>
      <c r="I13" s="8" t="str">
        <f t="shared" si="7"/>
        <v/>
      </c>
      <c r="J13" s="10" t="str">
        <f t="shared" si="3"/>
        <v/>
      </c>
      <c r="K13" s="10" t="str">
        <f t="shared" si="4"/>
        <v/>
      </c>
      <c r="L13" s="8" t="str">
        <f t="shared" si="5"/>
        <v/>
      </c>
      <c r="M13" s="9" t="str">
        <f>IF(C13="a1) ISPV - 3. kvartil",IFERROR(VLOOKUP(E13,'Kódy ISPV'!$A$1:$B$9,2,0),"doplňte Název pozice"),IF(OR(C13="a2) individuální",C13="b1) jednorázová částka",C13="b2) jednotkový náklad (1720)",C13="paušální náklady nebo jiný zdroj"),"nerelevantní",""))</f>
        <v/>
      </c>
      <c r="N13" s="9" t="str">
        <f>IFERROR(VLOOKUP(E13,'Kódy ISPV'!$A$1:$C$52,3,0),"")</f>
        <v/>
      </c>
      <c r="O13" s="1"/>
    </row>
    <row r="14" spans="1:15" ht="19.5" customHeight="1" x14ac:dyDescent="0.3">
      <c r="A14" s="13"/>
      <c r="B14" s="8"/>
      <c r="C14" s="8"/>
      <c r="D14" s="8" t="str">
        <f t="shared" si="0"/>
        <v/>
      </c>
      <c r="E14" s="8"/>
      <c r="F14" s="8" t="str">
        <f t="shared" si="1"/>
        <v/>
      </c>
      <c r="G14" s="8" t="str">
        <f t="shared" si="6"/>
        <v/>
      </c>
      <c r="H14" s="8" t="str">
        <f t="shared" si="2"/>
        <v/>
      </c>
      <c r="I14" s="8" t="str">
        <f t="shared" si="7"/>
        <v/>
      </c>
      <c r="J14" s="10" t="str">
        <f t="shared" si="3"/>
        <v/>
      </c>
      <c r="K14" s="10" t="str">
        <f t="shared" si="4"/>
        <v/>
      </c>
      <c r="L14" s="8" t="str">
        <f t="shared" si="5"/>
        <v/>
      </c>
      <c r="M14" s="9" t="str">
        <f>IF(C14="a1) ISPV - 3. kvartil",IFERROR(VLOOKUP(E14,'Kódy ISPV'!$A$1:$B$9,2,0),"doplňte Název pozice"),IF(OR(C14="a2) individuální",C14="b1) jednorázová částka",C14="b2) jednotkový náklad (1720)",C14="paušální náklady nebo jiný zdroj"),"nerelevantní",""))</f>
        <v/>
      </c>
      <c r="N14" s="9" t="str">
        <f>IFERROR(VLOOKUP(E14,'Kódy ISPV'!$A$1:$C$52,3,0),"")</f>
        <v/>
      </c>
      <c r="O14" s="1"/>
    </row>
    <row r="15" spans="1:15" ht="19.5" customHeight="1" x14ac:dyDescent="0.3">
      <c r="A15" s="13"/>
      <c r="B15" s="8"/>
      <c r="C15" s="8"/>
      <c r="D15" s="8" t="str">
        <f t="shared" si="0"/>
        <v/>
      </c>
      <c r="E15" s="8"/>
      <c r="F15" s="8" t="str">
        <f t="shared" si="1"/>
        <v/>
      </c>
      <c r="G15" s="8" t="str">
        <f t="shared" si="6"/>
        <v/>
      </c>
      <c r="H15" s="8" t="str">
        <f t="shared" si="2"/>
        <v/>
      </c>
      <c r="I15" s="8" t="str">
        <f t="shared" si="7"/>
        <v/>
      </c>
      <c r="J15" s="10" t="str">
        <f t="shared" si="3"/>
        <v/>
      </c>
      <c r="K15" s="10" t="str">
        <f t="shared" si="4"/>
        <v/>
      </c>
      <c r="L15" s="8" t="str">
        <f t="shared" si="5"/>
        <v/>
      </c>
      <c r="M15" s="9" t="str">
        <f>IF(C15="a1) ISPV - 3. kvartil",IFERROR(VLOOKUP(E15,'Kódy ISPV'!$A$1:$B$9,2,0),"doplňte Název pozice"),IF(OR(C15="a2) individuální",C15="b1) jednorázová částka",C15="b2) jednotkový náklad (1720)",C15="paušální náklady nebo jiný zdroj"),"nerelevantní",""))</f>
        <v/>
      </c>
      <c r="N15" s="9" t="str">
        <f>IFERROR(VLOOKUP(E15,'Kódy ISPV'!$A$1:$C$52,3,0),"")</f>
        <v/>
      </c>
      <c r="O15" s="1"/>
    </row>
    <row r="16" spans="1:15" ht="19.5" customHeight="1" x14ac:dyDescent="0.3">
      <c r="A16" s="13"/>
      <c r="B16" s="8"/>
      <c r="C16" s="8"/>
      <c r="D16" s="8" t="str">
        <f t="shared" si="0"/>
        <v/>
      </c>
      <c r="E16" s="8"/>
      <c r="F16" s="8" t="str">
        <f t="shared" si="1"/>
        <v/>
      </c>
      <c r="G16" s="8" t="str">
        <f t="shared" si="6"/>
        <v/>
      </c>
      <c r="H16" s="8" t="str">
        <f t="shared" si="2"/>
        <v/>
      </c>
      <c r="I16" s="8" t="str">
        <f t="shared" si="7"/>
        <v/>
      </c>
      <c r="J16" s="10" t="str">
        <f t="shared" si="3"/>
        <v/>
      </c>
      <c r="K16" s="10" t="str">
        <f t="shared" si="4"/>
        <v/>
      </c>
      <c r="L16" s="8" t="str">
        <f t="shared" si="5"/>
        <v/>
      </c>
      <c r="M16" s="9" t="str">
        <f>IF(C16="a1) ISPV - 3. kvartil",IFERROR(VLOOKUP(E16,'Kódy ISPV'!$A$1:$B$9,2,0),"doplňte Název pozice"),IF(OR(C16="a2) individuální",C16="b1) jednorázová částka",C16="b2) jednotkový náklad (1720)",C16="paušální náklady nebo jiný zdroj"),"nerelevantní",""))</f>
        <v/>
      </c>
      <c r="N16" s="9" t="str">
        <f>IFERROR(VLOOKUP(E16,'Kódy ISPV'!$A$1:$C$52,3,0),"")</f>
        <v/>
      </c>
      <c r="O16" s="1"/>
    </row>
    <row r="17" spans="1:15" ht="19.5" customHeight="1" x14ac:dyDescent="0.3">
      <c r="A17" s="13"/>
      <c r="B17" s="8"/>
      <c r="C17" s="8"/>
      <c r="D17" s="8" t="str">
        <f t="shared" si="0"/>
        <v/>
      </c>
      <c r="E17" s="8"/>
      <c r="F17" s="8" t="str">
        <f t="shared" si="1"/>
        <v/>
      </c>
      <c r="G17" s="8" t="str">
        <f t="shared" si="6"/>
        <v/>
      </c>
      <c r="H17" s="8" t="str">
        <f t="shared" si="2"/>
        <v/>
      </c>
      <c r="I17" s="8" t="str">
        <f t="shared" si="7"/>
        <v/>
      </c>
      <c r="J17" s="10" t="str">
        <f t="shared" si="3"/>
        <v/>
      </c>
      <c r="K17" s="10" t="str">
        <f t="shared" si="4"/>
        <v/>
      </c>
      <c r="L17" s="8" t="str">
        <f t="shared" si="5"/>
        <v/>
      </c>
      <c r="M17" s="9" t="str">
        <f>IF(C17="a1) ISPV - 3. kvartil",IFERROR(VLOOKUP(E17,'Kódy ISPV'!$A$1:$B$9,2,0),"doplňte Název pozice"),IF(OR(C17="a2) individuální",C17="b1) jednorázová částka",C17="b2) jednotkový náklad (1720)",C17="paušální náklady nebo jiný zdroj"),"nerelevantní",""))</f>
        <v/>
      </c>
      <c r="N17" s="9" t="str">
        <f>IFERROR(VLOOKUP(E17,'Kódy ISPV'!$A$1:$C$52,3,0),"")</f>
        <v/>
      </c>
      <c r="O17" s="1"/>
    </row>
    <row r="18" spans="1:15" ht="19.5" customHeight="1" x14ac:dyDescent="0.3">
      <c r="A18" s="13"/>
      <c r="B18" s="8"/>
      <c r="C18" s="8"/>
      <c r="D18" s="8" t="str">
        <f t="shared" si="0"/>
        <v/>
      </c>
      <c r="E18" s="8"/>
      <c r="F18" s="8" t="str">
        <f t="shared" si="1"/>
        <v/>
      </c>
      <c r="G18" s="8" t="str">
        <f t="shared" si="6"/>
        <v/>
      </c>
      <c r="H18" s="8" t="str">
        <f t="shared" si="2"/>
        <v/>
      </c>
      <c r="I18" s="8" t="str">
        <f t="shared" si="7"/>
        <v/>
      </c>
      <c r="J18" s="10" t="str">
        <f t="shared" si="3"/>
        <v/>
      </c>
      <c r="K18" s="10" t="str">
        <f t="shared" si="4"/>
        <v/>
      </c>
      <c r="L18" s="8" t="str">
        <f t="shared" si="5"/>
        <v/>
      </c>
      <c r="M18" s="9" t="str">
        <f>IF(C18="a1) ISPV - 3. kvartil",IFERROR(VLOOKUP(E18,'Kódy ISPV'!$A$1:$B$9,2,0),"doplňte Název pozice"),IF(OR(C18="a2) individuální",C18="b1) jednorázová částka",C18="b2) jednotkový náklad (1720)",C18="paušální náklady nebo jiný zdroj"),"nerelevantní",""))</f>
        <v/>
      </c>
      <c r="N18" s="9" t="str">
        <f>IFERROR(VLOOKUP(E18,'Kódy ISPV'!$A$1:$C$52,3,0),"")</f>
        <v/>
      </c>
      <c r="O18" s="1"/>
    </row>
    <row r="19" spans="1:15" ht="19.5" customHeight="1" x14ac:dyDescent="0.3">
      <c r="A19" s="13"/>
      <c r="B19" s="8"/>
      <c r="C19" s="8"/>
      <c r="D19" s="8" t="str">
        <f t="shared" si="0"/>
        <v/>
      </c>
      <c r="E19" s="8"/>
      <c r="F19" s="8" t="str">
        <f t="shared" si="1"/>
        <v/>
      </c>
      <c r="G19" s="8" t="str">
        <f t="shared" si="6"/>
        <v/>
      </c>
      <c r="H19" s="8" t="str">
        <f t="shared" si="2"/>
        <v/>
      </c>
      <c r="I19" s="8" t="str">
        <f t="shared" si="7"/>
        <v/>
      </c>
      <c r="J19" s="10" t="str">
        <f t="shared" si="3"/>
        <v/>
      </c>
      <c r="K19" s="10" t="str">
        <f t="shared" si="4"/>
        <v/>
      </c>
      <c r="L19" s="8" t="str">
        <f t="shared" si="5"/>
        <v/>
      </c>
      <c r="M19" s="9" t="str">
        <f>IF(C19="a1) ISPV - 3. kvartil",IFERROR(VLOOKUP(E19,'Kódy ISPV'!$A$1:$B$9,2,0),"doplňte Název pozice"),IF(OR(C19="a2) individuální",C19="b1) jednorázová částka",C19="b2) jednotkový náklad (1720)",C19="paušální náklady nebo jiný zdroj"),"nerelevantní",""))</f>
        <v/>
      </c>
      <c r="N19" s="9" t="str">
        <f>IFERROR(VLOOKUP(E19,'Kódy ISPV'!$A$1:$C$52,3,0),"")</f>
        <v/>
      </c>
      <c r="O19" s="1"/>
    </row>
    <row r="20" spans="1:15" ht="19.5" customHeight="1" x14ac:dyDescent="0.3">
      <c r="A20" s="13"/>
      <c r="B20" s="8"/>
      <c r="C20" s="8"/>
      <c r="D20" s="8" t="str">
        <f t="shared" si="0"/>
        <v/>
      </c>
      <c r="E20" s="8"/>
      <c r="F20" s="8" t="str">
        <f t="shared" si="1"/>
        <v/>
      </c>
      <c r="G20" s="8" t="str">
        <f t="shared" si="6"/>
        <v/>
      </c>
      <c r="H20" s="8" t="str">
        <f t="shared" si="2"/>
        <v/>
      </c>
      <c r="I20" s="8" t="str">
        <f t="shared" si="7"/>
        <v/>
      </c>
      <c r="J20" s="10" t="str">
        <f t="shared" si="3"/>
        <v/>
      </c>
      <c r="K20" s="10" t="str">
        <f t="shared" si="4"/>
        <v/>
      </c>
      <c r="L20" s="8" t="str">
        <f t="shared" si="5"/>
        <v/>
      </c>
      <c r="M20" s="9" t="str">
        <f>IF(C20="a1) ISPV - 3. kvartil",IFERROR(VLOOKUP(E20,'Kódy ISPV'!$A$1:$B$9,2,0),"doplňte Název pozice"),IF(OR(C20="a2) individuální",C20="b1) jednorázová částka",C20="b2) jednotkový náklad (1720)",C20="paušální náklady nebo jiný zdroj"),"nerelevantní",""))</f>
        <v/>
      </c>
      <c r="N20" s="9" t="str">
        <f>IFERROR(VLOOKUP(E20,'Kódy ISPV'!$A$1:$C$52,3,0),"")</f>
        <v/>
      </c>
      <c r="O20" s="1"/>
    </row>
    <row r="21" spans="1:15" ht="19.5" customHeight="1" x14ac:dyDescent="0.3">
      <c r="A21" s="13"/>
      <c r="B21" s="8"/>
      <c r="C21" s="8"/>
      <c r="D21" s="8" t="str">
        <f t="shared" si="0"/>
        <v/>
      </c>
      <c r="E21" s="8"/>
      <c r="F21" s="8" t="str">
        <f t="shared" si="1"/>
        <v/>
      </c>
      <c r="G21" s="8" t="str">
        <f t="shared" si="6"/>
        <v/>
      </c>
      <c r="H21" s="8" t="str">
        <f t="shared" si="2"/>
        <v/>
      </c>
      <c r="I21" s="8" t="str">
        <f t="shared" si="7"/>
        <v/>
      </c>
      <c r="J21" s="10" t="str">
        <f t="shared" si="3"/>
        <v/>
      </c>
      <c r="K21" s="10" t="str">
        <f t="shared" si="4"/>
        <v/>
      </c>
      <c r="L21" s="8" t="str">
        <f t="shared" si="5"/>
        <v/>
      </c>
      <c r="M21" s="9" t="str">
        <f>IF(C21="a1) ISPV - 3. kvartil",IFERROR(VLOOKUP(E21,'Kódy ISPV'!$A$1:$B$9,2,0),"doplňte Název pozice"),IF(OR(C21="a2) individuální",C21="b1) jednorázová částka",C21="b2) jednotkový náklad (1720)",C21="paušální náklady nebo jiný zdroj"),"nerelevantní",""))</f>
        <v/>
      </c>
      <c r="N21" s="9" t="str">
        <f>IFERROR(VLOOKUP(E21,'Kódy ISPV'!$A$1:$C$52,3,0),"")</f>
        <v/>
      </c>
      <c r="O21" s="1"/>
    </row>
    <row r="22" spans="1:15" ht="19.5" customHeight="1" x14ac:dyDescent="0.3">
      <c r="A22" s="13"/>
      <c r="B22" s="8"/>
      <c r="C22" s="8"/>
      <c r="D22" s="8" t="str">
        <f t="shared" si="0"/>
        <v/>
      </c>
      <c r="E22" s="8"/>
      <c r="F22" s="8" t="str">
        <f t="shared" si="1"/>
        <v/>
      </c>
      <c r="G22" s="8" t="str">
        <f t="shared" si="6"/>
        <v/>
      </c>
      <c r="H22" s="8" t="str">
        <f t="shared" si="2"/>
        <v/>
      </c>
      <c r="I22" s="8" t="str">
        <f t="shared" si="7"/>
        <v/>
      </c>
      <c r="J22" s="10" t="str">
        <f t="shared" si="3"/>
        <v/>
      </c>
      <c r="K22" s="10" t="str">
        <f t="shared" si="4"/>
        <v/>
      </c>
      <c r="L22" s="8" t="str">
        <f t="shared" si="5"/>
        <v/>
      </c>
      <c r="M22" s="9" t="str">
        <f>IF(C22="a1) ISPV - 3. kvartil",IFERROR(VLOOKUP(E22,'Kódy ISPV'!$A$1:$B$9,2,0),"doplňte Název pozice"),IF(OR(C22="a2) individuální",C22="b1) jednorázová částka",C22="b2) jednotkový náklad (1720)",C22="paušální náklady nebo jiný zdroj"),"nerelevantní",""))</f>
        <v/>
      </c>
      <c r="N22" s="9" t="str">
        <f>IFERROR(VLOOKUP(E22,'Kódy ISPV'!$A$1:$C$52,3,0),"")</f>
        <v/>
      </c>
      <c r="O22" s="1"/>
    </row>
    <row r="23" spans="1:15" ht="19.5" customHeight="1" x14ac:dyDescent="0.3">
      <c r="A23" s="13"/>
      <c r="B23" s="8"/>
      <c r="C23" s="8"/>
      <c r="D23" s="8" t="str">
        <f t="shared" si="0"/>
        <v/>
      </c>
      <c r="E23" s="8"/>
      <c r="F23" s="8" t="str">
        <f t="shared" si="1"/>
        <v/>
      </c>
      <c r="G23" s="8" t="str">
        <f t="shared" si="6"/>
        <v/>
      </c>
      <c r="H23" s="8" t="str">
        <f t="shared" si="2"/>
        <v/>
      </c>
      <c r="I23" s="8" t="str">
        <f t="shared" si="7"/>
        <v/>
      </c>
      <c r="J23" s="10" t="str">
        <f t="shared" si="3"/>
        <v/>
      </c>
      <c r="K23" s="10" t="str">
        <f t="shared" si="4"/>
        <v/>
      </c>
      <c r="L23" s="8" t="str">
        <f t="shared" si="5"/>
        <v/>
      </c>
      <c r="M23" s="9" t="str">
        <f>IF(C23="a1) ISPV - 3. kvartil",IFERROR(VLOOKUP(E23,'Kódy ISPV'!$A$1:$B$9,2,0),"doplňte Název pozice"),IF(OR(C23="a2) individuální",C23="b1) jednorázová částka",C23="b2) jednotkový náklad (1720)",C23="paušální náklady nebo jiný zdroj"),"nerelevantní",""))</f>
        <v/>
      </c>
      <c r="N23" s="9" t="str">
        <f>IFERROR(VLOOKUP(E23,'Kódy ISPV'!$A$1:$C$52,3,0),"")</f>
        <v/>
      </c>
      <c r="O23" s="1"/>
    </row>
    <row r="24" spans="1:15" ht="19.5" customHeight="1" x14ac:dyDescent="0.3">
      <c r="A24" s="13"/>
      <c r="B24" s="8"/>
      <c r="C24" s="8"/>
      <c r="D24" s="8" t="str">
        <f t="shared" si="0"/>
        <v/>
      </c>
      <c r="E24" s="8"/>
      <c r="F24" s="8" t="str">
        <f t="shared" si="1"/>
        <v/>
      </c>
      <c r="G24" s="8" t="str">
        <f t="shared" si="6"/>
        <v/>
      </c>
      <c r="H24" s="8" t="str">
        <f t="shared" si="2"/>
        <v/>
      </c>
      <c r="I24" s="8" t="str">
        <f t="shared" si="7"/>
        <v/>
      </c>
      <c r="J24" s="10" t="str">
        <f t="shared" si="3"/>
        <v/>
      </c>
      <c r="K24" s="10" t="str">
        <f t="shared" si="4"/>
        <v/>
      </c>
      <c r="L24" s="8" t="str">
        <f t="shared" si="5"/>
        <v/>
      </c>
      <c r="M24" s="9" t="str">
        <f>IF(C24="a1) ISPV - 3. kvartil",IFERROR(VLOOKUP(E24,'Kódy ISPV'!$A$1:$B$9,2,0),"doplňte Název pozice"),IF(OR(C24="a2) individuální",C24="b1) jednorázová částka",C24="b2) jednotkový náklad (1720)",C24="paušální náklady nebo jiný zdroj"),"nerelevantní",""))</f>
        <v/>
      </c>
      <c r="N24" s="9" t="str">
        <f>IFERROR(VLOOKUP(E24,'Kódy ISPV'!$A$1:$C$52,3,0),"")</f>
        <v/>
      </c>
      <c r="O24" s="1"/>
    </row>
    <row r="25" spans="1:15" ht="19.5" customHeight="1" x14ac:dyDescent="0.3">
      <c r="A25" s="13"/>
      <c r="B25" s="8"/>
      <c r="C25" s="8"/>
      <c r="D25" s="8" t="str">
        <f t="shared" si="0"/>
        <v/>
      </c>
      <c r="E25" s="8"/>
      <c r="F25" s="8" t="str">
        <f t="shared" si="1"/>
        <v/>
      </c>
      <c r="G25" s="8" t="str">
        <f t="shared" si="6"/>
        <v/>
      </c>
      <c r="H25" s="8" t="str">
        <f t="shared" si="2"/>
        <v/>
      </c>
      <c r="I25" s="8" t="str">
        <f t="shared" si="7"/>
        <v/>
      </c>
      <c r="J25" s="10" t="str">
        <f t="shared" si="3"/>
        <v/>
      </c>
      <c r="K25" s="10" t="str">
        <f t="shared" si="4"/>
        <v/>
      </c>
      <c r="L25" s="8" t="str">
        <f t="shared" si="5"/>
        <v/>
      </c>
      <c r="M25" s="9" t="str">
        <f>IF(C25="a1) ISPV - 3. kvartil",IFERROR(VLOOKUP(E25,'Kódy ISPV'!$A$1:$B$9,2,0),"doplňte Název pozice"),IF(OR(C25="a2) individuální",C25="b1) jednorázová částka",C25="b2) jednotkový náklad (1720)",C25="paušální náklady nebo jiný zdroj"),"nerelevantní",""))</f>
        <v/>
      </c>
      <c r="N25" s="9" t="str">
        <f>IFERROR(VLOOKUP(E25,'Kódy ISPV'!$A$1:$C$52,3,0),"")</f>
        <v/>
      </c>
      <c r="O25" s="1"/>
    </row>
    <row r="26" spans="1:15" ht="19.5" customHeight="1" x14ac:dyDescent="0.3">
      <c r="A26" s="13"/>
      <c r="B26" s="11"/>
      <c r="C26" s="8"/>
      <c r="D26" s="8" t="str">
        <f t="shared" si="0"/>
        <v/>
      </c>
      <c r="E26" s="8"/>
      <c r="F26" s="8" t="str">
        <f t="shared" si="1"/>
        <v/>
      </c>
      <c r="G26" s="8" t="str">
        <f t="shared" si="6"/>
        <v/>
      </c>
      <c r="H26" s="8" t="str">
        <f t="shared" si="2"/>
        <v/>
      </c>
      <c r="I26" s="8" t="str">
        <f t="shared" si="7"/>
        <v/>
      </c>
      <c r="J26" s="10" t="str">
        <f t="shared" si="3"/>
        <v/>
      </c>
      <c r="K26" s="10" t="str">
        <f t="shared" si="4"/>
        <v/>
      </c>
      <c r="L26" s="8" t="str">
        <f t="shared" si="5"/>
        <v/>
      </c>
      <c r="M26" s="9" t="str">
        <f>IF(C26="a1) ISPV - 3. kvartil",IFERROR(VLOOKUP(E26,'Kódy ISPV'!$A$1:$B$9,2,0),"doplňte Název pozice"),IF(OR(C26="a2) individuální",C26="b1) jednorázová částka",C26="b2) jednotkový náklad (1720)",C26="paušální náklady nebo jiný zdroj"),"nerelevantní",""))</f>
        <v/>
      </c>
      <c r="N26" s="9" t="str">
        <f>IFERROR(VLOOKUP(E26,'Kódy ISPV'!$A$1:$C$52,3,0),"")</f>
        <v/>
      </c>
      <c r="O26" s="1"/>
    </row>
    <row r="27" spans="1:15" ht="19.5" customHeight="1" x14ac:dyDescent="0.3">
      <c r="A27" s="13"/>
      <c r="B27" s="11"/>
      <c r="C27" s="8"/>
      <c r="D27" s="8" t="str">
        <f t="shared" si="0"/>
        <v/>
      </c>
      <c r="E27" s="8"/>
      <c r="F27" s="8" t="str">
        <f t="shared" si="1"/>
        <v/>
      </c>
      <c r="G27" s="8" t="str">
        <f t="shared" si="6"/>
        <v/>
      </c>
      <c r="H27" s="8" t="str">
        <f t="shared" si="2"/>
        <v/>
      </c>
      <c r="I27" s="8" t="str">
        <f t="shared" si="7"/>
        <v/>
      </c>
      <c r="J27" s="10" t="str">
        <f t="shared" si="3"/>
        <v/>
      </c>
      <c r="K27" s="10" t="str">
        <f t="shared" si="4"/>
        <v/>
      </c>
      <c r="L27" s="8" t="str">
        <f t="shared" si="5"/>
        <v/>
      </c>
      <c r="M27" s="9" t="str">
        <f>IF(C27="a1) ISPV - 3. kvartil",IFERROR(VLOOKUP(E27,'Kódy ISPV'!$A$1:$B$9,2,0),"doplňte Název pozice"),IF(OR(C27="a2) individuální",C27="b1) jednorázová částka",C27="b2) jednotkový náklad (1720)",C27="paušální náklady nebo jiný zdroj"),"nerelevantní",""))</f>
        <v/>
      </c>
      <c r="N27" s="9" t="str">
        <f>IFERROR(VLOOKUP(E27,'Kódy ISPV'!$A$1:$C$52,3,0),"")</f>
        <v/>
      </c>
      <c r="O27" s="1"/>
    </row>
    <row r="28" spans="1:15" ht="19.5" customHeight="1" x14ac:dyDescent="0.3">
      <c r="A28" s="13"/>
      <c r="B28" s="11"/>
      <c r="C28" s="8"/>
      <c r="D28" s="8" t="str">
        <f t="shared" si="0"/>
        <v/>
      </c>
      <c r="E28" s="8"/>
      <c r="F28" s="8" t="str">
        <f t="shared" si="1"/>
        <v/>
      </c>
      <c r="G28" s="8" t="str">
        <f t="shared" si="6"/>
        <v/>
      </c>
      <c r="H28" s="8" t="str">
        <f t="shared" si="2"/>
        <v/>
      </c>
      <c r="I28" s="8" t="str">
        <f t="shared" si="7"/>
        <v/>
      </c>
      <c r="J28" s="10" t="str">
        <f t="shared" si="3"/>
        <v/>
      </c>
      <c r="K28" s="10" t="str">
        <f t="shared" si="4"/>
        <v/>
      </c>
      <c r="L28" s="8" t="str">
        <f t="shared" si="5"/>
        <v/>
      </c>
      <c r="M28" s="9" t="str">
        <f>IF(C28="a1) ISPV - 3. kvartil",IFERROR(VLOOKUP(E28,'Kódy ISPV'!$A$1:$B$9,2,0),"doplňte Název pozice"),IF(OR(C28="a2) individuální",C28="b1) jednorázová částka",C28="b2) jednotkový náklad (1720)",C28="paušální náklady nebo jiný zdroj"),"nerelevantní",""))</f>
        <v/>
      </c>
      <c r="N28" s="9" t="str">
        <f>IFERROR(VLOOKUP(E28,'Kódy ISPV'!$A$1:$C$52,3,0),"")</f>
        <v/>
      </c>
      <c r="O28" s="1"/>
    </row>
    <row r="29" spans="1:15" ht="19.5" customHeight="1" x14ac:dyDescent="0.3">
      <c r="A29" s="13"/>
      <c r="B29" s="11"/>
      <c r="C29" s="8"/>
      <c r="D29" s="8" t="str">
        <f t="shared" si="0"/>
        <v/>
      </c>
      <c r="E29" s="8"/>
      <c r="F29" s="8" t="str">
        <f t="shared" si="1"/>
        <v/>
      </c>
      <c r="G29" s="8" t="str">
        <f t="shared" si="6"/>
        <v/>
      </c>
      <c r="H29" s="8" t="str">
        <f t="shared" si="2"/>
        <v/>
      </c>
      <c r="I29" s="8" t="str">
        <f t="shared" si="7"/>
        <v/>
      </c>
      <c r="J29" s="10" t="str">
        <f t="shared" si="3"/>
        <v/>
      </c>
      <c r="K29" s="10" t="str">
        <f t="shared" si="4"/>
        <v/>
      </c>
      <c r="L29" s="8" t="str">
        <f t="shared" si="5"/>
        <v/>
      </c>
      <c r="M29" s="9" t="str">
        <f>IF(C29="a1) ISPV - 3. kvartil",IFERROR(VLOOKUP(E29,'Kódy ISPV'!$A$1:$B$9,2,0),"doplňte Název pozice"),IF(OR(C29="a2) individuální",C29="b1) jednorázová částka",C29="b2) jednotkový náklad (1720)",C29="paušální náklady nebo jiný zdroj"),"nerelevantní",""))</f>
        <v/>
      </c>
      <c r="N29" s="9" t="str">
        <f>IFERROR(VLOOKUP(E29,'Kódy ISPV'!$A$1:$C$52,3,0),"")</f>
        <v/>
      </c>
      <c r="O29" s="1"/>
    </row>
    <row r="30" spans="1:15" ht="19.5" customHeight="1" x14ac:dyDescent="0.3">
      <c r="A30" s="13"/>
      <c r="B30" s="11"/>
      <c r="C30" s="8"/>
      <c r="D30" s="8" t="str">
        <f t="shared" si="0"/>
        <v/>
      </c>
      <c r="E30" s="8"/>
      <c r="F30" s="8" t="str">
        <f t="shared" si="1"/>
        <v/>
      </c>
      <c r="G30" s="8" t="str">
        <f t="shared" si="6"/>
        <v/>
      </c>
      <c r="H30" s="8" t="str">
        <f t="shared" si="2"/>
        <v/>
      </c>
      <c r="I30" s="8" t="str">
        <f t="shared" si="7"/>
        <v/>
      </c>
      <c r="J30" s="10" t="str">
        <f t="shared" si="3"/>
        <v/>
      </c>
      <c r="K30" s="10" t="str">
        <f t="shared" si="4"/>
        <v/>
      </c>
      <c r="L30" s="8" t="str">
        <f t="shared" si="5"/>
        <v/>
      </c>
      <c r="M30" s="9" t="str">
        <f>IF(C30="a1) ISPV - 3. kvartil",IFERROR(VLOOKUP(E30,'Kódy ISPV'!$A$1:$B$9,2,0),"doplňte Název pozice"),IF(OR(C30="a2) individuální",C30="b1) jednorázová částka",C30="b2) jednotkový náklad (1720)",C30="paušální náklady nebo jiný zdroj"),"nerelevantní",""))</f>
        <v/>
      </c>
      <c r="N30" s="9" t="str">
        <f>IFERROR(VLOOKUP(E30,'Kódy ISPV'!$A$1:$C$52,3,0),"")</f>
        <v/>
      </c>
      <c r="O30" s="1"/>
    </row>
    <row r="31" spans="1:15" ht="19.5" customHeight="1" x14ac:dyDescent="0.3">
      <c r="A31" s="13"/>
      <c r="B31" s="11"/>
      <c r="C31" s="8"/>
      <c r="D31" s="8" t="str">
        <f t="shared" si="0"/>
        <v/>
      </c>
      <c r="E31" s="8"/>
      <c r="F31" s="8" t="str">
        <f t="shared" si="1"/>
        <v/>
      </c>
      <c r="G31" s="8" t="str">
        <f t="shared" si="6"/>
        <v/>
      </c>
      <c r="H31" s="8" t="str">
        <f t="shared" si="2"/>
        <v/>
      </c>
      <c r="I31" s="8" t="str">
        <f t="shared" si="7"/>
        <v/>
      </c>
      <c r="J31" s="10" t="str">
        <f t="shared" si="3"/>
        <v/>
      </c>
      <c r="K31" s="10" t="str">
        <f t="shared" si="4"/>
        <v/>
      </c>
      <c r="L31" s="8" t="str">
        <f t="shared" si="5"/>
        <v/>
      </c>
      <c r="M31" s="9" t="str">
        <f>IF(C31="a1) ISPV - 3. kvartil",IFERROR(VLOOKUP(E31,'Kódy ISPV'!$A$1:$B$9,2,0),"doplňte Název pozice"),IF(OR(C31="a2) individuální",C31="b1) jednorázová částka",C31="b2) jednotkový náklad (1720)",C31="paušální náklady nebo jiný zdroj"),"nerelevantní",""))</f>
        <v/>
      </c>
      <c r="N31" s="9" t="str">
        <f>IFERROR(VLOOKUP(E31,'Kódy ISPV'!$A$1:$C$52,3,0),"")</f>
        <v/>
      </c>
      <c r="O31" s="1"/>
    </row>
    <row r="32" spans="1:15" ht="19.5" customHeight="1" thickBot="1" x14ac:dyDescent="0.35">
      <c r="A32" s="14"/>
      <c r="B32" s="12"/>
      <c r="C32" s="8"/>
      <c r="D32" s="8" t="str">
        <f t="shared" si="0"/>
        <v/>
      </c>
      <c r="E32" s="8"/>
      <c r="F32" s="8" t="str">
        <f t="shared" si="1"/>
        <v/>
      </c>
      <c r="G32" s="8" t="str">
        <f t="shared" si="6"/>
        <v/>
      </c>
      <c r="H32" s="8" t="str">
        <f t="shared" si="2"/>
        <v/>
      </c>
      <c r="I32" s="8" t="str">
        <f t="shared" si="7"/>
        <v/>
      </c>
      <c r="J32" s="10" t="str">
        <f t="shared" si="3"/>
        <v/>
      </c>
      <c r="K32" s="10" t="str">
        <f t="shared" si="4"/>
        <v/>
      </c>
      <c r="L32" s="8" t="str">
        <f t="shared" si="5"/>
        <v/>
      </c>
      <c r="M32" s="9" t="str">
        <f>IF(C32="a1) ISPV - 3. kvartil",IFERROR(VLOOKUP(E32,'Kódy ISPV'!$A$1:$B$9,2,0),"doplňte Název pozice"),IF(OR(C32="a2) individuální",C32="b1) jednorázová částka",C32="b2) jednotkový náklad (1720)",C32="paušální náklady nebo jiný zdroj"),"nerelevantní",""))</f>
        <v/>
      </c>
      <c r="N32" s="9" t="str">
        <f>IFERROR(VLOOKUP(E32,'Kódy ISPV'!$A$1:$C$52,3,0),"")</f>
        <v/>
      </c>
      <c r="O32" s="1"/>
    </row>
    <row r="33" spans="1:15" x14ac:dyDescent="0.3">
      <c r="A33" s="17" t="s">
        <v>18</v>
      </c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8"/>
      <c r="M33" s="18"/>
      <c r="N33" s="20"/>
      <c r="O33" s="18"/>
    </row>
    <row r="34" spans="1:15" x14ac:dyDescent="0.3">
      <c r="A34" s="28" t="s">
        <v>43</v>
      </c>
    </row>
  </sheetData>
  <sheetProtection algorithmName="SHA-512" hashValue="Bf3Rm0wcNAhBWl847X/PNIrHAqunfK4Wh0OhVCzNITeQF3CUvg/hDkcciCkE1/oYT6MDteVHHNogNPXAnLr93A==" saltValue="sdN4KUUdCdrcN+KpwMpqvg==" spinCount="100000" sheet="1" formatCells="0" formatColumns="0" formatRows="0" insertRows="0" insertHyperlinks="0" autoFilter="0" pivotTables="0"/>
  <dataConsolidate/>
  <mergeCells count="4">
    <mergeCell ref="A2:O2"/>
    <mergeCell ref="A3:B3"/>
    <mergeCell ref="E3:O3"/>
    <mergeCell ref="A4:B4"/>
  </mergeCells>
  <conditionalFormatting sqref="I7:I32">
    <cfRule type="expression" dxfId="1" priority="5">
      <formula>"$C$10=""b1) jednorázová částka"""</formula>
    </cfRule>
  </conditionalFormatting>
  <dataValidations count="6">
    <dataValidation type="list" allowBlank="1" showInputMessage="1" showErrorMessage="1" sqref="E7:E32" xr:uid="{411A4871-DFF1-4E43-B58F-121934C13B8F}">
      <formula1>"Koordinátor klíčové aktivity,Odborný expert,Lektor,Lektor volnočasových aktivit,Logoped,Vedoucí odborné platformy,Člen odborné platformy,Analytik,Facilitátor/Mediátor"</formula1>
    </dataValidation>
    <dataValidation type="decimal" operator="greaterThanOrEqual" allowBlank="1" showInputMessage="1" showErrorMessage="1" sqref="G7:G32" xr:uid="{DA3921DA-19FC-4000-A7D1-392022DEAA7F}">
      <formula1>0</formula1>
    </dataValidation>
    <dataValidation operator="greaterThan" allowBlank="1" showInputMessage="1" showErrorMessage="1" sqref="H7:I32" xr:uid="{23F2B86A-73FF-4BB6-839C-A1C6716CD837}"/>
    <dataValidation type="list" allowBlank="1" showInputMessage="1" showErrorMessage="1" sqref="L7:L32" xr:uid="{3D722663-4A96-4E7C-A850-7E342E2AB1DD}">
      <formula1>"Mzdová sféra,Platová sféra,nerelevantní"</formula1>
    </dataValidation>
    <dataValidation type="list" allowBlank="1" showInputMessage="1" showErrorMessage="1" sqref="F7:F32" xr:uid="{F0B20BCA-CEBE-4D93-8E02-E841DE44918D}">
      <formula1>"pracovní smlouva,DPČ,DPP,nerelevantní"</formula1>
    </dataValidation>
    <dataValidation type="list" allowBlank="1" showInputMessage="1" showErrorMessage="1" sqref="C7:C32" xr:uid="{840D45BE-B8DB-4637-B38F-CECD5567667D}">
      <formula1>"a1) ISPV - 3. kvartil,b2) jednotkový náklad (1720), paušální náklady nebo jiný zdroj"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E3A065EB-CE25-446D-9E53-ABD5D25D36F6}">
            <xm:f>NOT(ISERROR(SEARCH("NR",L7)))</xm:f>
            <xm:f>"NR"</xm:f>
            <x14:dxf>
              <fill>
                <patternFill>
                  <bgColor theme="0" tint="-0.14996795556505021"/>
                </patternFill>
              </fill>
            </x14:dxf>
          </x14:cfRule>
          <xm:sqref>L7:O32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D15C-0B87-484F-B975-98495FB2ACBF}">
  <dimension ref="A1:C12"/>
  <sheetViews>
    <sheetView workbookViewId="0">
      <selection activeCell="A12" sqref="A12:C12"/>
    </sheetView>
  </sheetViews>
  <sheetFormatPr defaultRowHeight="14.4" x14ac:dyDescent="0.3"/>
  <cols>
    <col min="1" max="1" width="24.88671875" customWidth="1"/>
    <col min="3" max="3" width="99.6640625" customWidth="1"/>
  </cols>
  <sheetData>
    <row r="1" spans="1:3" ht="57.6" x14ac:dyDescent="0.3">
      <c r="A1" t="s">
        <v>21</v>
      </c>
      <c r="B1" s="4">
        <v>24227</v>
      </c>
      <c r="C1" s="6" t="s">
        <v>30</v>
      </c>
    </row>
    <row r="2" spans="1:3" ht="57.6" x14ac:dyDescent="0.3">
      <c r="A2" t="s">
        <v>22</v>
      </c>
      <c r="B2" s="4">
        <v>24227</v>
      </c>
      <c r="C2" s="7" t="s">
        <v>32</v>
      </c>
    </row>
    <row r="3" spans="1:3" ht="57.6" x14ac:dyDescent="0.3">
      <c r="A3" t="s">
        <v>23</v>
      </c>
      <c r="B3" s="4">
        <v>2320</v>
      </c>
      <c r="C3" s="6" t="s">
        <v>33</v>
      </c>
    </row>
    <row r="4" spans="1:3" ht="57.6" x14ac:dyDescent="0.3">
      <c r="A4" t="s">
        <v>24</v>
      </c>
      <c r="B4" s="4">
        <v>2359</v>
      </c>
      <c r="C4" s="7" t="s">
        <v>34</v>
      </c>
    </row>
    <row r="5" spans="1:3" ht="57.6" x14ac:dyDescent="0.3">
      <c r="A5" t="s">
        <v>25</v>
      </c>
      <c r="B5" s="4">
        <v>2266</v>
      </c>
      <c r="C5" s="7" t="s">
        <v>35</v>
      </c>
    </row>
    <row r="6" spans="1:3" ht="57.6" x14ac:dyDescent="0.3">
      <c r="A6" s="5" t="s">
        <v>26</v>
      </c>
      <c r="B6" s="4">
        <v>24227</v>
      </c>
      <c r="C6" s="6" t="s">
        <v>36</v>
      </c>
    </row>
    <row r="7" spans="1:3" ht="43.2" x14ac:dyDescent="0.3">
      <c r="A7" s="5" t="s">
        <v>27</v>
      </c>
      <c r="B7" s="4">
        <v>24227</v>
      </c>
      <c r="C7" s="7" t="s">
        <v>37</v>
      </c>
    </row>
    <row r="8" spans="1:3" ht="72" x14ac:dyDescent="0.3">
      <c r="A8" s="5" t="s">
        <v>28</v>
      </c>
      <c r="B8" s="4">
        <v>24222</v>
      </c>
      <c r="C8" s="6" t="s">
        <v>38</v>
      </c>
    </row>
    <row r="9" spans="1:3" ht="43.2" x14ac:dyDescent="0.3">
      <c r="A9" s="5" t="s">
        <v>29</v>
      </c>
      <c r="B9" s="4">
        <v>2424</v>
      </c>
      <c r="C9" s="6" t="s">
        <v>39</v>
      </c>
    </row>
    <row r="10" spans="1:3" x14ac:dyDescent="0.3">
      <c r="A10" s="5"/>
      <c r="C10" s="15"/>
    </row>
    <row r="11" spans="1:3" x14ac:dyDescent="0.3">
      <c r="A11" s="5"/>
      <c r="C11" s="16"/>
    </row>
    <row r="12" spans="1:3" x14ac:dyDescent="0.3">
      <c r="A12" s="5"/>
      <c r="C12" s="15"/>
    </row>
  </sheetData>
  <sheetProtection algorithmName="SHA-512" hashValue="bzz/zokOMbDFoUVSsDFZZeKTv36sexRthozqUG1obYUGwxKDBggWehOhcpRTfHigCJ9dU/b1eKPgmL4shfz7KA==" saltValue="/REybpeNxCWuUUhP27mP9w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15OPMSMT0001-78-50348</_dlc_DocId>
    <_dlc_DocIdUrl xmlns="0104a4cd-1400-468e-be1b-c7aad71d7d5a">
      <Url>https://op.msmt.cz/_layouts/15/DocIdRedir.aspx?ID=15OPMSMT0001-78-50348</Url>
      <Description>15OPMSMT0001-78-50348</Description>
    </_dlc_DocIdUrl>
    <pozn_x00e1_mka xmlns="e727d7e0-5f6f-4843-8d26-7fdd0d273a91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1636D-B652-458B-A875-36FB0EE793A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e727d7e0-5f6f-4843-8d26-7fdd0d273a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AF18528-6242-4D91-8E12-6C8E8DB6A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Administrativní tým</vt:lpstr>
      <vt:lpstr>Odborný tým</vt:lpstr>
      <vt:lpstr>Kódy ISPV</vt:lpstr>
      <vt:lpstr>'Kódy ISPV'!_Hlk105491520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2025-06-16T11:46:02Z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6ce3e760-6266-4361-8c47-e604a2520d7d</vt:lpwstr>
  </property>
  <property fmtid="{D5CDD505-2E9C-101B-9397-08002B2CF9AE}" pid="4" name="Komentář">
    <vt:lpwstr>s motivem, předepsané písmo Calibri</vt:lpwstr>
  </property>
</Properties>
</file>