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ovam\Desktop\"/>
    </mc:Choice>
  </mc:AlternateContent>
  <xr:revisionPtr revIDLastSave="0" documentId="8_{53A2FE3B-5524-4194-B9AE-BA07E2C5FB8E}" xr6:coauthVersionLast="47" xr6:coauthVersionMax="47" xr10:uidLastSave="{00000000-0000-0000-0000-000000000000}"/>
  <bookViews>
    <workbookView xWindow="1700" yWindow="0" windowWidth="17500" windowHeight="10080" xr2:uid="{00000000-000D-0000-FFFF-FFFF00000000}"/>
  </bookViews>
  <sheets>
    <sheet name="Úvodní strana" sheetId="12" r:id="rId1"/>
    <sheet name="Souhrn" sheetId="30" r:id="rId2"/>
    <sheet name="PPP" sheetId="22" r:id="rId3"/>
    <sheet name="SVP" sheetId="23" r:id="rId4"/>
    <sheet name="DÚ, DD, DDŠ a VÚ" sheetId="26" r:id="rId5"/>
    <sheet name="data" sheetId="29" state="hidden" r:id="rId6"/>
  </sheets>
  <definedNames>
    <definedName name="_Hlk103513172" localSheetId="1">Souhrn!#REF!</definedName>
    <definedName name="_Toc451172786" localSheetId="1">Souhrn!#REF!</definedName>
    <definedName name="_Toc451172787" localSheetId="1">Souhrn!#REF!</definedName>
    <definedName name="ICT">data!#REF!</definedName>
    <definedName name="_xlnm.Print_Area" localSheetId="0">'Úvodní strana'!$B$2:$P$33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3" l="1"/>
  <c r="I10" i="23"/>
  <c r="I9" i="23"/>
  <c r="V11" i="23"/>
  <c r="V10" i="23"/>
  <c r="V9" i="23"/>
  <c r="R11" i="23"/>
  <c r="R10" i="23"/>
  <c r="R9" i="23"/>
  <c r="N9" i="23" l="1"/>
  <c r="H9" i="23" s="1"/>
  <c r="N10" i="23"/>
  <c r="H10" i="23" s="1"/>
  <c r="N11" i="23"/>
  <c r="H11" i="23" s="1"/>
  <c r="E6" i="22" l="1"/>
  <c r="I9" i="22" l="1"/>
  <c r="I10" i="22"/>
  <c r="H10" i="22"/>
  <c r="J10" i="22" s="1"/>
  <c r="H9" i="22"/>
  <c r="J9" i="22" s="1"/>
  <c r="J9" i="23"/>
  <c r="J9" i="26"/>
  <c r="J13" i="23"/>
  <c r="I5" i="26" l="1"/>
  <c r="I5" i="23"/>
  <c r="E6" i="26" l="1"/>
  <c r="M9" i="26"/>
  <c r="I13" i="23"/>
  <c r="I14" i="23" s="1"/>
  <c r="M13" i="23"/>
  <c r="J10" i="23"/>
  <c r="E6" i="23" l="1"/>
  <c r="H8" i="30" s="1"/>
  <c r="J11" i="23" l="1"/>
  <c r="J14" i="23" s="1"/>
  <c r="J10" i="26"/>
  <c r="G14" i="23" l="1"/>
  <c r="E10" i="26"/>
  <c r="E14" i="23"/>
  <c r="I10" i="26"/>
  <c r="G10" i="26" s="1"/>
  <c r="J11" i="22" l="1"/>
  <c r="N3" i="30" s="1"/>
  <c r="B8" i="30" s="1"/>
  <c r="F8" i="30" l="1"/>
  <c r="J8" i="30"/>
  <c r="E11" i="22"/>
  <c r="I11" i="22"/>
  <c r="G11" i="22" s="1"/>
  <c r="L7" i="30" l="1"/>
  <c r="L8" i="30"/>
</calcChain>
</file>

<file path=xl/sharedStrings.xml><?xml version="1.0" encoding="utf-8"?>
<sst xmlns="http://schemas.openxmlformats.org/spreadsheetml/2006/main" count="79" uniqueCount="65">
  <si>
    <t>POSTUP:</t>
  </si>
  <si>
    <t>3.</t>
  </si>
  <si>
    <t>1.</t>
  </si>
  <si>
    <t>2.</t>
  </si>
  <si>
    <t>Minimální dotace</t>
  </si>
  <si>
    <t>Maximální dotace</t>
  </si>
  <si>
    <t>Cena jedné šablony
(v Kč)</t>
  </si>
  <si>
    <t>Požadováno celkem 
(v Kč)</t>
  </si>
  <si>
    <t>Požadováno šablon (v tomto sloupci vyplňte 
počet šablon)</t>
  </si>
  <si>
    <t>4.</t>
  </si>
  <si>
    <t>5.</t>
  </si>
  <si>
    <t>6.</t>
  </si>
  <si>
    <t>Celkem požadováno</t>
  </si>
  <si>
    <t xml:space="preserve">  Za projekt celkem</t>
  </si>
  <si>
    <t>K A L K U L A Č K A  Š A B L O N</t>
  </si>
  <si>
    <t>Počet měsíců využití personální pozice</t>
  </si>
  <si>
    <t xml:space="preserve">Doporučení pro vyplňování kalkulačky šablon: </t>
  </si>
  <si>
    <t>Plánovaný úvazek</t>
  </si>
  <si>
    <t xml:space="preserve">Souhrnné hodnoty za všechny vybrané šablony jsou na listu "Souhrn". </t>
  </si>
  <si>
    <t>verze 1</t>
  </si>
  <si>
    <t>U personálních šablon zadejte průměrný úvazek (možno zadat až na 3 desetinná místa) a počet měsíců využití pozice, počet jednotek (=počet produktivních hodin) se vypočítá automaticky.</t>
  </si>
  <si>
    <t>PEDAGOGICKO-PSYCHOLOGICKÁ PORADNA</t>
  </si>
  <si>
    <t xml:space="preserve"> STŘEDISKO VÝCHOVNÉ PÉČE</t>
  </si>
  <si>
    <t>DIAGNOSTICKÝ ÚSTAV, DĚTSKÝ DOMOV, DĚTSKÝ DOMOV SE ŠKOLOU, VÝCHOVNÝ ÚSTAV</t>
  </si>
  <si>
    <t>4.1.2.</t>
  </si>
  <si>
    <t>4.1.1.</t>
  </si>
  <si>
    <t>Psycholog-metodik  </t>
  </si>
  <si>
    <t xml:space="preserve">  Název organizace</t>
  </si>
  <si>
    <t>IČO</t>
  </si>
  <si>
    <t>Psycholog multidisciplinárního týmu duševního zdraví</t>
  </si>
  <si>
    <t>Speciální pedagog multidisciplinárního týmu duševního zdraví</t>
  </si>
  <si>
    <t>Sociální pedagog multidisciplinárního týmu duševního zdraví</t>
  </si>
  <si>
    <t>Vzdělávání pracovníků ve vzdělávání SVP</t>
  </si>
  <si>
    <t>4.2.1.</t>
  </si>
  <si>
    <t>4.2.2.</t>
  </si>
  <si>
    <t>4.2.3.</t>
  </si>
  <si>
    <t>4.2.4.</t>
  </si>
  <si>
    <t>Vzdělávání pracovníků ve vzdělávání DÚ, DD, DDŠ a VÚ</t>
  </si>
  <si>
    <t>Povinná příloha žádosti o podporu výzvy č. 02_25_040 Podpora poradenského systému OP JAK</t>
  </si>
  <si>
    <t>Nahoře na listu "Souhrn" vyplňte název a IČO organizace.</t>
  </si>
  <si>
    <t>Přejděte na list subjektu, pro který volíte šablony.</t>
  </si>
  <si>
    <r>
      <t xml:space="preserve">V celé kalkulačce </t>
    </r>
    <r>
      <rPr>
        <b/>
        <sz val="10"/>
        <color theme="1"/>
        <rFont val="Segoe UI"/>
        <family val="2"/>
        <charset val="238"/>
      </rPr>
      <t>vyplňujte pouze bílá pole</t>
    </r>
    <r>
      <rPr>
        <sz val="10"/>
        <color theme="1"/>
        <rFont val="Segoe UI"/>
        <family val="2"/>
        <charset val="238"/>
      </rPr>
      <t>. Podbarvená pole se doplňují automaticky. Hodnoty nepřesunujte.
Kalkulačky jsou strandardně zamčené. V některých aplikacích nemusí zamčení fungovat správně. V tom případě neodkrývejte skryté buňky a nepište do podbarvených buněk, jinak poškodíte funkčnost kalkulačky.</t>
    </r>
  </si>
  <si>
    <t>Postup vyplňování kalkulačky:</t>
  </si>
  <si>
    <t>4.3.1.</t>
  </si>
  <si>
    <t>Počet pedagogických pracovníků ve školském zařízení</t>
  </si>
  <si>
    <t>Maximální počet úvazků  personálních pozic</t>
  </si>
  <si>
    <t>Za PPP finance celkem</t>
  </si>
  <si>
    <t>Za SVP finance celkem</t>
  </si>
  <si>
    <t>Počet měsíců plánované realizace projektu</t>
  </si>
  <si>
    <t>Požadováno šablon</t>
  </si>
  <si>
    <t>Multidisciplinární tým</t>
  </si>
  <si>
    <t>Za DÚ, DD, DDŠ a VÚ finance celkem</t>
  </si>
  <si>
    <t>U všech zvolených subjektů nejdříve vyplňte záhlaví s informacemi o maximálním počtu úvazků / počtu pedagogických pracovníků.
Tyto údaje naleznete v Seznamech u zveřejněné výzvy na webových stránkách www.opjak.cz/vyzvy, v záložce Dokumenty, v kategorii Ostatní dokumenty k výzvě / Žádosti o podporu:
•  Pro PPP: Seznam PPP
•  Pro ostatní subjekty: Seznam SVP, DÚ, DD, DDŠ, VÚ.</t>
  </si>
  <si>
    <r>
      <t xml:space="preserve">Kalkulačka šablon počítá výši dotace projektu a počty jednotlivých šablon pro vyplňování žádosti o podporu v IS KP21+.
</t>
    </r>
    <r>
      <rPr>
        <sz val="5"/>
        <color theme="1"/>
        <rFont val="Segoe UI"/>
        <family val="2"/>
        <charset val="238"/>
      </rPr>
      <t xml:space="preserve">
</t>
    </r>
    <r>
      <rPr>
        <sz val="10"/>
        <color theme="1"/>
        <rFont val="Segoe UI"/>
        <family val="2"/>
        <charset val="238"/>
      </rPr>
      <t xml:space="preserve">Řídicí orgán upozorňuje, že jednotlivé šablony je nutné vybírat tak, aby byla dodržena podmínka výzvy pro minimální a maximální výši finanční podpory na jeden projekt: 
</t>
    </r>
    <r>
      <rPr>
        <b/>
        <sz val="10"/>
        <color theme="1"/>
        <rFont val="Segoe UI"/>
        <family val="2"/>
        <charset val="238"/>
      </rPr>
      <t>Minimální výše</t>
    </r>
    <r>
      <rPr>
        <sz val="10"/>
        <color theme="1"/>
        <rFont val="Segoe UI"/>
        <family val="2"/>
        <charset val="238"/>
      </rPr>
      <t xml:space="preserve">: 100 000 Kč 
</t>
    </r>
    <r>
      <rPr>
        <b/>
        <sz val="10"/>
        <color theme="1"/>
        <rFont val="Segoe UI"/>
        <family val="2"/>
        <charset val="238"/>
      </rPr>
      <t>Maximální výše</t>
    </r>
    <r>
      <rPr>
        <sz val="10"/>
        <color theme="1"/>
        <rFont val="Segoe UI"/>
        <family val="2"/>
        <charset val="238"/>
      </rPr>
      <t>: maximální výše finanční podpory na jeden projekt se stanoví dle postupů uvedených v příloze č. 2 výzvy</t>
    </r>
  </si>
  <si>
    <t>Speciální pedagog-metodik</t>
  </si>
  <si>
    <t>7.</t>
  </si>
  <si>
    <t xml:space="preserve">Pokud byl na listu PPP zvolen plánovaný úvazek vyšší než maximální počet úvazků personálních pozic, pole "plánovaný úvazek" zmodrá. Jedná se o upozornění, zda plánujete realizaci projektu tak, že v žádném měsíci nebude překročen maximální počet úvazků. </t>
  </si>
  <si>
    <t xml:space="preserve">U příslušného subjektu navolte požadovaný počet šablon. Počet šablon nesmí překročit maximální možnou dotaci subjektu. </t>
  </si>
  <si>
    <t>Při překročení max. počtu povolených šablon vzdělávání zčervená pole maximálního počtu šablon.</t>
  </si>
  <si>
    <t>8.</t>
  </si>
  <si>
    <r>
      <t>Požadováno šablon 
(</t>
    </r>
    <r>
      <rPr>
        <b/>
        <sz val="10"/>
        <color theme="1"/>
        <rFont val="Segoe UI"/>
        <family val="2"/>
        <charset val="238"/>
      </rPr>
      <t>v tomto sloupci vyplňte pouze
počet šablon vzděláván</t>
    </r>
    <r>
      <rPr>
        <b/>
        <sz val="11"/>
        <color theme="1"/>
        <rFont val="Segoe UI"/>
        <family val="2"/>
        <charset val="238"/>
      </rPr>
      <t>í)</t>
    </r>
  </si>
  <si>
    <t>Multidisciplinární tým 2</t>
  </si>
  <si>
    <t>Multidisciplinární tým 3</t>
  </si>
  <si>
    <t>maximální počet šablon vzdělávání</t>
  </si>
  <si>
    <t xml:space="preserve"> maximální počet šablon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</si>
</sst>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rgb="FFFF0000"/>
      <name val="Segoe UI"/>
      <family val="2"/>
      <charset val="238"/>
    </font>
    <font>
      <sz val="10"/>
      <color rgb="FFFF0000"/>
      <name val="Segoe UI"/>
      <family val="2"/>
      <charset val="238"/>
    </font>
    <font>
      <sz val="12"/>
      <color rgb="FFFF000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8"/>
      <color theme="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4"/>
      <color theme="0"/>
      <name val="Segoe UI"/>
      <family val="2"/>
      <charset val="238"/>
    </font>
    <font>
      <b/>
      <sz val="11"/>
      <name val="Segoe UI"/>
      <family val="2"/>
      <charset val="238"/>
    </font>
    <font>
      <sz val="10"/>
      <color theme="0" tint="-0.249977111117893"/>
      <name val="Segoe UI"/>
      <family val="2"/>
      <charset val="238"/>
    </font>
    <font>
      <i/>
      <sz val="10"/>
      <name val="Segoe UI"/>
      <family val="2"/>
      <charset val="238"/>
    </font>
    <font>
      <u/>
      <sz val="11"/>
      <color theme="10"/>
      <name val="Segoe UI"/>
      <family val="2"/>
      <charset val="238"/>
    </font>
    <font>
      <sz val="8"/>
      <name val="Calibri"/>
      <family val="2"/>
      <charset val="238"/>
      <scheme val="minor"/>
    </font>
    <font>
      <sz val="16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2"/>
      <color rgb="FFFF0000"/>
      <name val="Segoe UI"/>
      <family val="2"/>
      <charset val="238"/>
    </font>
    <font>
      <sz val="10"/>
      <color rgb="FF00D000"/>
      <name val="Segoe UI"/>
      <family val="2"/>
      <charset val="238"/>
    </font>
    <font>
      <sz val="5"/>
      <color theme="1"/>
      <name val="Segoe UI"/>
      <family val="2"/>
      <charset val="238"/>
    </font>
    <font>
      <b/>
      <sz val="10"/>
      <color rgb="FFFF0000"/>
      <name val="Segoe UI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D000"/>
        <bgColor indexed="64"/>
      </patternFill>
    </fill>
    <fill>
      <patternFill patternType="solid">
        <fgColor rgb="FF9FFF8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3">
    <xf numFmtId="0" fontId="0" fillId="0" borderId="0" xfId="0"/>
    <xf numFmtId="0" fontId="23" fillId="34" borderId="0" xfId="0" applyFont="1" applyFill="1" applyAlignment="1" applyProtection="1">
      <alignment vertical="center"/>
      <protection hidden="1"/>
    </xf>
    <xf numFmtId="0" fontId="23" fillId="34" borderId="0" xfId="0" applyFont="1" applyFill="1" applyProtection="1">
      <protection hidden="1"/>
    </xf>
    <xf numFmtId="3" fontId="23" fillId="34" borderId="0" xfId="0" applyNumberFormat="1" applyFont="1" applyFill="1" applyProtection="1">
      <protection hidden="1"/>
    </xf>
    <xf numFmtId="0" fontId="32" fillId="34" borderId="0" xfId="0" applyFont="1" applyFill="1" applyAlignment="1" applyProtection="1">
      <alignment horizontal="center" vertical="center"/>
      <protection hidden="1"/>
    </xf>
    <xf numFmtId="0" fontId="37" fillId="34" borderId="0" xfId="0" applyFont="1" applyFill="1" applyProtection="1">
      <protection hidden="1"/>
    </xf>
    <xf numFmtId="0" fontId="37" fillId="34" borderId="0" xfId="0" applyFont="1" applyFill="1" applyAlignment="1" applyProtection="1">
      <alignment vertical="center"/>
      <protection hidden="1"/>
    </xf>
    <xf numFmtId="0" fontId="32" fillId="36" borderId="19" xfId="0" applyFont="1" applyFill="1" applyBorder="1" applyAlignment="1" applyProtection="1">
      <alignment horizontal="center" vertical="center"/>
      <protection hidden="1"/>
    </xf>
    <xf numFmtId="0" fontId="32" fillId="37" borderId="36" xfId="0" applyFont="1" applyFill="1" applyBorder="1" applyAlignment="1" applyProtection="1">
      <alignment horizontal="center" vertical="center"/>
      <protection hidden="1"/>
    </xf>
    <xf numFmtId="164" fontId="23" fillId="37" borderId="23" xfId="0" applyNumberFormat="1" applyFont="1" applyFill="1" applyBorder="1" applyAlignment="1" applyProtection="1">
      <alignment horizontal="center" vertical="center"/>
      <protection hidden="1"/>
    </xf>
    <xf numFmtId="164" fontId="23" fillId="37" borderId="31" xfId="0" applyNumberFormat="1" applyFont="1" applyFill="1" applyBorder="1" applyAlignment="1" applyProtection="1">
      <alignment horizontal="center" vertical="center"/>
      <protection hidden="1"/>
    </xf>
    <xf numFmtId="164" fontId="24" fillId="35" borderId="10" xfId="0" applyNumberFormat="1" applyFont="1" applyFill="1" applyBorder="1" applyAlignment="1" applyProtection="1">
      <alignment horizontal="center" vertical="center"/>
      <protection hidden="1"/>
    </xf>
    <xf numFmtId="164" fontId="24" fillId="38" borderId="10" xfId="0" applyNumberFormat="1" applyFont="1" applyFill="1" applyBorder="1" applyAlignment="1" applyProtection="1">
      <alignment horizontal="center" vertical="center"/>
      <protection hidden="1"/>
    </xf>
    <xf numFmtId="0" fontId="29" fillId="38" borderId="15" xfId="0" applyFont="1" applyFill="1" applyBorder="1" applyAlignment="1" applyProtection="1">
      <alignment horizontal="left" vertical="center" indent="1"/>
      <protection hidden="1"/>
    </xf>
    <xf numFmtId="0" fontId="29" fillId="38" borderId="30" xfId="0" applyFont="1" applyFill="1" applyBorder="1" applyAlignment="1" applyProtection="1">
      <alignment horizontal="left" vertical="center" indent="1"/>
      <protection hidden="1"/>
    </xf>
    <xf numFmtId="0" fontId="23" fillId="36" borderId="20" xfId="0" applyFont="1" applyFill="1" applyBorder="1" applyProtection="1">
      <protection hidden="1"/>
    </xf>
    <xf numFmtId="164" fontId="23" fillId="36" borderId="31" xfId="0" applyNumberFormat="1" applyFont="1" applyFill="1" applyBorder="1" applyAlignment="1" applyProtection="1">
      <alignment horizontal="center" vertical="center"/>
      <protection hidden="1"/>
    </xf>
    <xf numFmtId="164" fontId="23" fillId="36" borderId="32" xfId="0" applyNumberFormat="1" applyFont="1" applyFill="1" applyBorder="1" applyAlignment="1" applyProtection="1">
      <alignment horizontal="center" vertical="center"/>
      <protection hidden="1"/>
    </xf>
    <xf numFmtId="0" fontId="32" fillId="36" borderId="36" xfId="0" applyFont="1" applyFill="1" applyBorder="1" applyAlignment="1" applyProtection="1">
      <alignment horizontal="center" vertical="center"/>
      <protection hidden="1"/>
    </xf>
    <xf numFmtId="164" fontId="23" fillId="36" borderId="23" xfId="0" applyNumberFormat="1" applyFont="1" applyFill="1" applyBorder="1" applyAlignment="1" applyProtection="1">
      <alignment horizontal="center" vertical="center"/>
      <protection hidden="1"/>
    </xf>
    <xf numFmtId="0" fontId="32" fillId="36" borderId="27" xfId="0" applyFont="1" applyFill="1" applyBorder="1" applyAlignment="1" applyProtection="1">
      <alignment horizontal="center" vertical="center"/>
      <protection hidden="1"/>
    </xf>
    <xf numFmtId="164" fontId="23" fillId="36" borderId="26" xfId="0" applyNumberFormat="1" applyFont="1" applyFill="1" applyBorder="1" applyAlignment="1" applyProtection="1">
      <alignment horizontal="center" vertical="center"/>
      <protection hidden="1"/>
    </xf>
    <xf numFmtId="0" fontId="29" fillId="35" borderId="15" xfId="0" applyFont="1" applyFill="1" applyBorder="1" applyAlignment="1" applyProtection="1">
      <alignment horizontal="left" vertical="center" indent="1"/>
      <protection hidden="1"/>
    </xf>
    <xf numFmtId="0" fontId="29" fillId="35" borderId="30" xfId="0" applyFont="1" applyFill="1" applyBorder="1" applyAlignment="1" applyProtection="1">
      <alignment horizontal="left" vertical="center" indent="1"/>
      <protection hidden="1"/>
    </xf>
    <xf numFmtId="0" fontId="23" fillId="39" borderId="20" xfId="0" applyFont="1" applyFill="1" applyBorder="1" applyProtection="1">
      <protection hidden="1"/>
    </xf>
    <xf numFmtId="0" fontId="29" fillId="40" borderId="15" xfId="0" applyFont="1" applyFill="1" applyBorder="1" applyAlignment="1" applyProtection="1">
      <alignment horizontal="left" vertical="center" indent="1"/>
      <protection hidden="1"/>
    </xf>
    <xf numFmtId="0" fontId="29" fillId="40" borderId="30" xfId="0" applyFont="1" applyFill="1" applyBorder="1" applyAlignment="1" applyProtection="1">
      <alignment horizontal="left" vertical="center" indent="1"/>
      <protection hidden="1"/>
    </xf>
    <xf numFmtId="3" fontId="37" fillId="40" borderId="16" xfId="0" applyNumberFormat="1" applyFont="1" applyFill="1" applyBorder="1" applyAlignment="1" applyProtection="1">
      <alignment horizontal="center" vertical="center"/>
      <protection hidden="1"/>
    </xf>
    <xf numFmtId="164" fontId="24" fillId="40" borderId="10" xfId="0" applyNumberFormat="1" applyFont="1" applyFill="1" applyBorder="1" applyAlignment="1" applyProtection="1">
      <alignment horizontal="center" vertical="center"/>
      <protection hidden="1"/>
    </xf>
    <xf numFmtId="0" fontId="32" fillId="39" borderId="36" xfId="0" applyFont="1" applyFill="1" applyBorder="1" applyAlignment="1" applyProtection="1">
      <alignment horizontal="center" vertical="center"/>
      <protection hidden="1"/>
    </xf>
    <xf numFmtId="164" fontId="23" fillId="39" borderId="23" xfId="0" applyNumberFormat="1" applyFont="1" applyFill="1" applyBorder="1" applyAlignment="1" applyProtection="1">
      <alignment horizontal="center" vertical="center"/>
      <protection hidden="1"/>
    </xf>
    <xf numFmtId="164" fontId="23" fillId="39" borderId="31" xfId="0" applyNumberFormat="1" applyFont="1" applyFill="1" applyBorder="1" applyAlignment="1" applyProtection="1">
      <alignment horizontal="center" vertical="center"/>
      <protection hidden="1"/>
    </xf>
    <xf numFmtId="164" fontId="23" fillId="37" borderId="37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0" fontId="23" fillId="33" borderId="0" xfId="0" applyFont="1" applyFill="1" applyProtection="1">
      <protection hidden="1"/>
    </xf>
    <xf numFmtId="0" fontId="23" fillId="33" borderId="0" xfId="0" applyFont="1" applyFill="1" applyAlignment="1" applyProtection="1">
      <alignment vertical="center"/>
      <protection hidden="1"/>
    </xf>
    <xf numFmtId="0" fontId="37" fillId="42" borderId="14" xfId="0" applyFont="1" applyFill="1" applyBorder="1" applyAlignment="1" applyProtection="1">
      <alignment horizontal="center" vertical="center"/>
      <protection hidden="1"/>
    </xf>
    <xf numFmtId="0" fontId="24" fillId="33" borderId="43" xfId="0" applyFont="1" applyFill="1" applyBorder="1" applyAlignment="1" applyProtection="1">
      <alignment horizontal="center" vertical="center"/>
      <protection hidden="1"/>
    </xf>
    <xf numFmtId="0" fontId="23" fillId="33" borderId="39" xfId="0" applyFont="1" applyFill="1" applyBorder="1" applyAlignment="1" applyProtection="1">
      <alignment vertical="center"/>
      <protection hidden="1"/>
    </xf>
    <xf numFmtId="0" fontId="23" fillId="33" borderId="40" xfId="0" applyFont="1" applyFill="1" applyBorder="1" applyAlignment="1" applyProtection="1">
      <alignment vertical="center"/>
      <protection hidden="1"/>
    </xf>
    <xf numFmtId="0" fontId="24" fillId="33" borderId="44" xfId="0" applyFont="1" applyFill="1" applyBorder="1" applyAlignment="1" applyProtection="1">
      <alignment horizontal="center" vertical="center"/>
      <protection hidden="1"/>
    </xf>
    <xf numFmtId="0" fontId="23" fillId="33" borderId="41" xfId="0" applyFont="1" applyFill="1" applyBorder="1" applyAlignment="1" applyProtection="1">
      <alignment vertical="center"/>
      <protection hidden="1"/>
    </xf>
    <xf numFmtId="0" fontId="23" fillId="33" borderId="42" xfId="0" applyFont="1" applyFill="1" applyBorder="1" applyAlignment="1" applyProtection="1">
      <alignment vertical="center"/>
      <protection hidden="1"/>
    </xf>
    <xf numFmtId="164" fontId="24" fillId="38" borderId="30" xfId="0" applyNumberFormat="1" applyFont="1" applyFill="1" applyBorder="1" applyAlignment="1" applyProtection="1">
      <alignment horizontal="center" vertical="center"/>
      <protection hidden="1"/>
    </xf>
    <xf numFmtId="164" fontId="24" fillId="40" borderId="30" xfId="0" applyNumberFormat="1" applyFont="1" applyFill="1" applyBorder="1" applyAlignment="1" applyProtection="1">
      <alignment horizontal="center" vertical="center"/>
      <protection hidden="1"/>
    </xf>
    <xf numFmtId="0" fontId="36" fillId="34" borderId="0" xfId="0" applyFont="1" applyFill="1" applyAlignment="1" applyProtection="1">
      <alignment horizontal="center" vertical="center"/>
      <protection hidden="1"/>
    </xf>
    <xf numFmtId="0" fontId="37" fillId="34" borderId="0" xfId="0" applyFont="1" applyFill="1" applyAlignment="1" applyProtection="1">
      <alignment horizontal="right"/>
      <protection hidden="1"/>
    </xf>
    <xf numFmtId="3" fontId="37" fillId="34" borderId="0" xfId="0" applyNumberFormat="1" applyFont="1" applyFill="1" applyProtection="1">
      <protection hidden="1"/>
    </xf>
    <xf numFmtId="0" fontId="30" fillId="33" borderId="31" xfId="0" applyFont="1" applyFill="1" applyBorder="1" applyAlignment="1" applyProtection="1">
      <alignment horizontal="center" vertical="center"/>
      <protection locked="0"/>
    </xf>
    <xf numFmtId="0" fontId="30" fillId="33" borderId="10" xfId="0" applyFont="1" applyFill="1" applyBorder="1" applyAlignment="1" applyProtection="1">
      <alignment horizontal="center" vertical="center"/>
      <protection locked="0"/>
    </xf>
    <xf numFmtId="164" fontId="24" fillId="38" borderId="30" xfId="0" applyNumberFormat="1" applyFont="1" applyFill="1" applyBorder="1" applyAlignment="1" applyProtection="1">
      <alignment vertical="center"/>
      <protection hidden="1"/>
    </xf>
    <xf numFmtId="164" fontId="24" fillId="40" borderId="30" xfId="0" applyNumberFormat="1" applyFont="1" applyFill="1" applyBorder="1" applyAlignment="1" applyProtection="1">
      <alignment vertical="center"/>
      <protection hidden="1"/>
    </xf>
    <xf numFmtId="0" fontId="30" fillId="33" borderId="38" xfId="0" applyFont="1" applyFill="1" applyBorder="1" applyAlignment="1" applyProtection="1">
      <alignment horizontal="center" vertical="center"/>
      <protection locked="0"/>
    </xf>
    <xf numFmtId="0" fontId="30" fillId="37" borderId="31" xfId="0" applyFont="1" applyFill="1" applyBorder="1" applyAlignment="1" applyProtection="1">
      <alignment horizontal="center" vertical="center"/>
      <protection hidden="1"/>
    </xf>
    <xf numFmtId="0" fontId="24" fillId="33" borderId="43" xfId="0" applyFont="1" applyFill="1" applyBorder="1" applyAlignment="1" applyProtection="1">
      <alignment horizontal="left" vertical="center"/>
      <protection hidden="1"/>
    </xf>
    <xf numFmtId="0" fontId="44" fillId="34" borderId="0" xfId="0" applyFont="1" applyFill="1" applyProtection="1">
      <protection hidden="1"/>
    </xf>
    <xf numFmtId="0" fontId="44" fillId="34" borderId="0" xfId="0" applyFont="1" applyFill="1" applyAlignment="1" applyProtection="1">
      <alignment vertical="center"/>
      <protection hidden="1"/>
    </xf>
    <xf numFmtId="0" fontId="32" fillId="34" borderId="0" xfId="0" applyFont="1" applyFill="1" applyAlignment="1" applyProtection="1">
      <alignment horizontal="left" vertical="center"/>
      <protection hidden="1"/>
    </xf>
    <xf numFmtId="0" fontId="45" fillId="34" borderId="0" xfId="0" applyFont="1" applyFill="1" applyAlignment="1" applyProtection="1">
      <alignment horizontal="left" vertical="center"/>
      <protection hidden="1"/>
    </xf>
    <xf numFmtId="0" fontId="23" fillId="34" borderId="0" xfId="0" applyFont="1" applyFill="1" applyAlignment="1" applyProtection="1">
      <alignment horizontal="left" vertical="center"/>
      <protection hidden="1"/>
    </xf>
    <xf numFmtId="164" fontId="24" fillId="35" borderId="30" xfId="0" applyNumberFormat="1" applyFont="1" applyFill="1" applyBorder="1" applyAlignment="1" applyProtection="1">
      <alignment horizontal="center" vertical="center"/>
      <protection hidden="1"/>
    </xf>
    <xf numFmtId="0" fontId="31" fillId="34" borderId="0" xfId="0" applyFont="1" applyFill="1"/>
    <xf numFmtId="0" fontId="31" fillId="34" borderId="0" xfId="0" applyFont="1" applyFill="1" applyAlignment="1">
      <alignment vertical="center"/>
    </xf>
    <xf numFmtId="0" fontId="31" fillId="33" borderId="0" xfId="0" applyFont="1" applyFill="1" applyProtection="1">
      <protection hidden="1"/>
    </xf>
    <xf numFmtId="0" fontId="46" fillId="34" borderId="0" xfId="51" applyFont="1" applyFill="1" applyBorder="1" applyProtection="1">
      <protection hidden="1"/>
    </xf>
    <xf numFmtId="0" fontId="30" fillId="45" borderId="11" xfId="0" applyFont="1" applyFill="1" applyBorder="1" applyAlignment="1" applyProtection="1">
      <alignment horizontal="center" vertical="center" wrapText="1"/>
      <protection hidden="1"/>
    </xf>
    <xf numFmtId="164" fontId="30" fillId="45" borderId="11" xfId="0" applyNumberFormat="1" applyFont="1" applyFill="1" applyBorder="1" applyAlignment="1" applyProtection="1">
      <alignment horizontal="center" vertical="center"/>
      <protection hidden="1"/>
    </xf>
    <xf numFmtId="0" fontId="32" fillId="44" borderId="19" xfId="0" applyFont="1" applyFill="1" applyBorder="1" applyAlignment="1" applyProtection="1">
      <alignment horizontal="center" vertical="center"/>
      <protection hidden="1"/>
    </xf>
    <xf numFmtId="0" fontId="23" fillId="44" borderId="20" xfId="0" applyFont="1" applyFill="1" applyBorder="1" applyProtection="1">
      <protection hidden="1"/>
    </xf>
    <xf numFmtId="0" fontId="40" fillId="44" borderId="24" xfId="0" applyFont="1" applyFill="1" applyBorder="1" applyAlignment="1" applyProtection="1">
      <alignment horizontal="left"/>
      <protection hidden="1"/>
    </xf>
    <xf numFmtId="0" fontId="23" fillId="44" borderId="0" xfId="0" applyFont="1" applyFill="1" applyProtection="1">
      <protection hidden="1"/>
    </xf>
    <xf numFmtId="0" fontId="27" fillId="44" borderId="0" xfId="0" applyFont="1" applyFill="1" applyAlignment="1" applyProtection="1">
      <alignment horizontal="left" vertical="top" wrapText="1"/>
      <protection hidden="1"/>
    </xf>
    <xf numFmtId="0" fontId="23" fillId="44" borderId="18" xfId="0" applyFont="1" applyFill="1" applyBorder="1" applyAlignment="1" applyProtection="1">
      <alignment vertical="center"/>
      <protection hidden="1"/>
    </xf>
    <xf numFmtId="0" fontId="25" fillId="44" borderId="20" xfId="0" applyFont="1" applyFill="1" applyBorder="1" applyAlignment="1" applyProtection="1">
      <alignment horizontal="center" vertical="center" wrapText="1"/>
      <protection hidden="1"/>
    </xf>
    <xf numFmtId="3" fontId="29" fillId="44" borderId="20" xfId="0" applyNumberFormat="1" applyFont="1" applyFill="1" applyBorder="1" applyAlignment="1" applyProtection="1">
      <alignment horizontal="center" vertical="center" wrapText="1"/>
      <protection hidden="1"/>
    </xf>
    <xf numFmtId="0" fontId="29" fillId="44" borderId="20" xfId="0" applyFont="1" applyFill="1" applyBorder="1" applyAlignment="1" applyProtection="1">
      <alignment horizontal="center" vertical="center" wrapText="1"/>
      <protection hidden="1"/>
    </xf>
    <xf numFmtId="3" fontId="37" fillId="44" borderId="20" xfId="0" applyNumberFormat="1" applyFont="1" applyFill="1" applyBorder="1" applyAlignment="1" applyProtection="1">
      <alignment vertical="center"/>
      <protection hidden="1"/>
    </xf>
    <xf numFmtId="0" fontId="33" fillId="44" borderId="21" xfId="42" applyFont="1" applyFill="1" applyBorder="1" applyAlignment="1" applyProtection="1">
      <alignment horizontal="center" vertical="center" wrapText="1"/>
      <protection hidden="1"/>
    </xf>
    <xf numFmtId="0" fontId="41" fillId="44" borderId="18" xfId="0" applyFont="1" applyFill="1" applyBorder="1" applyAlignment="1" applyProtection="1">
      <alignment vertical="center" wrapText="1"/>
      <protection hidden="1"/>
    </xf>
    <xf numFmtId="0" fontId="29" fillId="44" borderId="18" xfId="0" applyFont="1" applyFill="1" applyBorder="1" applyAlignment="1" applyProtection="1">
      <alignment horizontal="center" vertical="center" wrapText="1"/>
      <protection hidden="1"/>
    </xf>
    <xf numFmtId="0" fontId="38" fillId="44" borderId="18" xfId="0" applyFont="1" applyFill="1" applyBorder="1" applyAlignment="1" applyProtection="1">
      <alignment horizontal="center" vertical="center"/>
      <protection hidden="1"/>
    </xf>
    <xf numFmtId="0" fontId="33" fillId="44" borderId="28" xfId="42" applyFont="1" applyFill="1" applyBorder="1" applyAlignment="1" applyProtection="1">
      <alignment horizontal="center" vertical="center" wrapText="1"/>
      <protection hidden="1"/>
    </xf>
    <xf numFmtId="0" fontId="31" fillId="44" borderId="19" xfId="0" applyFont="1" applyFill="1" applyBorder="1" applyProtection="1">
      <protection hidden="1"/>
    </xf>
    <xf numFmtId="0" fontId="31" fillId="44" borderId="20" xfId="0" applyFont="1" applyFill="1" applyBorder="1" applyProtection="1">
      <protection hidden="1"/>
    </xf>
    <xf numFmtId="0" fontId="42" fillId="44" borderId="24" xfId="0" applyFont="1" applyFill="1" applyBorder="1" applyAlignment="1" applyProtection="1">
      <alignment vertical="center"/>
      <protection hidden="1"/>
    </xf>
    <xf numFmtId="0" fontId="31" fillId="44" borderId="0" xfId="0" applyFont="1" applyFill="1" applyAlignment="1" applyProtection="1">
      <alignment vertical="center"/>
      <protection hidden="1"/>
    </xf>
    <xf numFmtId="0" fontId="31" fillId="44" borderId="22" xfId="0" applyFont="1" applyFill="1" applyBorder="1" applyProtection="1">
      <protection hidden="1"/>
    </xf>
    <xf numFmtId="0" fontId="31" fillId="44" borderId="18" xfId="0" applyFont="1" applyFill="1" applyBorder="1" applyProtection="1">
      <protection hidden="1"/>
    </xf>
    <xf numFmtId="0" fontId="37" fillId="44" borderId="20" xfId="0" applyFont="1" applyFill="1" applyBorder="1" applyProtection="1">
      <protection hidden="1"/>
    </xf>
    <xf numFmtId="3" fontId="23" fillId="44" borderId="21" xfId="0" applyNumberFormat="1" applyFont="1" applyFill="1" applyBorder="1" applyProtection="1">
      <protection hidden="1"/>
    </xf>
    <xf numFmtId="0" fontId="23" fillId="44" borderId="18" xfId="0" applyFont="1" applyFill="1" applyBorder="1" applyProtection="1">
      <protection hidden="1"/>
    </xf>
    <xf numFmtId="0" fontId="37" fillId="44" borderId="18" xfId="0" applyFont="1" applyFill="1" applyBorder="1" applyProtection="1">
      <protection hidden="1"/>
    </xf>
    <xf numFmtId="3" fontId="23" fillId="44" borderId="28" xfId="0" applyNumberFormat="1" applyFont="1" applyFill="1" applyBorder="1" applyProtection="1">
      <protection hidden="1"/>
    </xf>
    <xf numFmtId="0" fontId="42" fillId="44" borderId="24" xfId="0" applyFont="1" applyFill="1" applyBorder="1" applyAlignment="1" applyProtection="1">
      <alignment horizontal="right" vertical="center"/>
      <protection hidden="1"/>
    </xf>
    <xf numFmtId="0" fontId="42" fillId="44" borderId="0" xfId="0" applyFont="1" applyFill="1" applyAlignment="1" applyProtection="1">
      <alignment horizontal="right" vertical="center"/>
      <protection hidden="1"/>
    </xf>
    <xf numFmtId="0" fontId="39" fillId="34" borderId="0" xfId="0" applyFont="1" applyFill="1" applyProtection="1">
      <protection hidden="1"/>
    </xf>
    <xf numFmtId="0" fontId="39" fillId="34" borderId="0" xfId="0" applyFont="1" applyFill="1"/>
    <xf numFmtId="0" fontId="39" fillId="34" borderId="0" xfId="0" applyFont="1" applyFill="1" applyAlignment="1">
      <alignment vertical="center"/>
    </xf>
    <xf numFmtId="165" fontId="30" fillId="33" borderId="36" xfId="0" applyNumberFormat="1" applyFont="1" applyFill="1" applyBorder="1" applyAlignment="1" applyProtection="1">
      <alignment horizontal="center" vertical="center"/>
      <protection locked="0"/>
    </xf>
    <xf numFmtId="165" fontId="30" fillId="33" borderId="10" xfId="0" applyNumberFormat="1" applyFont="1" applyFill="1" applyBorder="1" applyAlignment="1" applyProtection="1">
      <alignment horizontal="center" vertical="center"/>
      <protection locked="0"/>
    </xf>
    <xf numFmtId="164" fontId="24" fillId="35" borderId="30" xfId="0" applyNumberFormat="1" applyFont="1" applyFill="1" applyBorder="1" applyAlignment="1" applyProtection="1">
      <alignment horizontal="left" vertical="center"/>
      <protection hidden="1"/>
    </xf>
    <xf numFmtId="14" fontId="32" fillId="37" borderId="27" xfId="0" applyNumberFormat="1" applyFont="1" applyFill="1" applyBorder="1" applyAlignment="1" applyProtection="1">
      <alignment horizontal="center" vertical="center"/>
      <protection hidden="1"/>
    </xf>
    <xf numFmtId="165" fontId="30" fillId="33" borderId="15" xfId="0" applyNumberFormat="1" applyFont="1" applyFill="1" applyBorder="1" applyAlignment="1" applyProtection="1">
      <alignment horizontal="center" vertical="center"/>
      <protection locked="0"/>
    </xf>
    <xf numFmtId="0" fontId="48" fillId="34" borderId="0" xfId="0" applyFont="1" applyFill="1" applyProtection="1">
      <protection hidden="1"/>
    </xf>
    <xf numFmtId="0" fontId="49" fillId="39" borderId="24" xfId="0" applyFont="1" applyFill="1" applyBorder="1" applyAlignment="1" applyProtection="1">
      <alignment horizontal="center" vertical="center" wrapText="1"/>
      <protection hidden="1"/>
    </xf>
    <xf numFmtId="0" fontId="27" fillId="37" borderId="21" xfId="0" applyFont="1" applyFill="1" applyBorder="1" applyAlignment="1" applyProtection="1">
      <alignment horizontal="center" vertical="center" wrapText="1"/>
      <protection hidden="1"/>
    </xf>
    <xf numFmtId="0" fontId="27" fillId="37" borderId="25" xfId="0" applyFont="1" applyFill="1" applyBorder="1" applyAlignment="1" applyProtection="1">
      <alignment horizontal="center" vertical="center" wrapText="1"/>
      <protection hidden="1"/>
    </xf>
    <xf numFmtId="0" fontId="27" fillId="36" borderId="25" xfId="0" applyFont="1" applyFill="1" applyBorder="1" applyAlignment="1" applyProtection="1">
      <alignment horizontal="center" vertical="center" wrapText="1"/>
      <protection hidden="1"/>
    </xf>
    <xf numFmtId="0" fontId="49" fillId="39" borderId="25" xfId="0" applyFont="1" applyFill="1" applyBorder="1" applyAlignment="1" applyProtection="1">
      <alignment horizontal="center" vertical="center" wrapText="1"/>
      <protection hidden="1"/>
    </xf>
    <xf numFmtId="0" fontId="23" fillId="33" borderId="34" xfId="0" applyFont="1" applyFill="1" applyBorder="1" applyProtection="1">
      <protection hidden="1"/>
    </xf>
    <xf numFmtId="0" fontId="50" fillId="36" borderId="24" xfId="0" applyFont="1" applyFill="1" applyBorder="1" applyAlignment="1" applyProtection="1">
      <alignment horizontal="center" vertical="center" wrapText="1"/>
      <protection hidden="1"/>
    </xf>
    <xf numFmtId="164" fontId="30" fillId="43" borderId="11" xfId="0" applyNumberFormat="1" applyFont="1" applyFill="1" applyBorder="1" applyAlignment="1" applyProtection="1">
      <alignment horizontal="center" vertical="center" wrapText="1"/>
      <protection hidden="1"/>
    </xf>
    <xf numFmtId="164" fontId="30" fillId="42" borderId="11" xfId="0" applyNumberFormat="1" applyFont="1" applyFill="1" applyBorder="1" applyAlignment="1">
      <alignment horizontal="center" vertical="center" wrapText="1"/>
    </xf>
    <xf numFmtId="0" fontId="49" fillId="39" borderId="0" xfId="0" applyFont="1" applyFill="1" applyAlignment="1" applyProtection="1">
      <alignment horizontal="center" vertical="center" wrapText="1"/>
      <protection hidden="1"/>
    </xf>
    <xf numFmtId="0" fontId="39" fillId="39" borderId="0" xfId="0" applyFont="1" applyFill="1" applyAlignment="1" applyProtection="1">
      <alignment horizontal="center" vertical="center"/>
      <protection hidden="1"/>
    </xf>
    <xf numFmtId="0" fontId="24" fillId="39" borderId="0" xfId="0" applyFont="1" applyFill="1" applyAlignment="1" applyProtection="1">
      <alignment horizontal="center" vertical="center" wrapText="1"/>
      <protection hidden="1"/>
    </xf>
    <xf numFmtId="0" fontId="39" fillId="36" borderId="0" xfId="0" applyFont="1" applyFill="1" applyAlignment="1" applyProtection="1">
      <alignment horizontal="center" vertical="center"/>
      <protection hidden="1"/>
    </xf>
    <xf numFmtId="0" fontId="32" fillId="39" borderId="22" xfId="0" applyFont="1" applyFill="1" applyBorder="1" applyAlignment="1" applyProtection="1">
      <alignment horizontal="center" vertical="center"/>
      <protection hidden="1"/>
    </xf>
    <xf numFmtId="0" fontId="28" fillId="39" borderId="18" xfId="0" applyFont="1" applyFill="1" applyBorder="1" applyAlignment="1" applyProtection="1">
      <alignment vertical="center"/>
      <protection hidden="1"/>
    </xf>
    <xf numFmtId="0" fontId="23" fillId="39" borderId="18" xfId="0" applyFont="1" applyFill="1" applyBorder="1" applyAlignment="1" applyProtection="1">
      <alignment vertical="center"/>
      <protection hidden="1"/>
    </xf>
    <xf numFmtId="0" fontId="39" fillId="39" borderId="18" xfId="0" applyFont="1" applyFill="1" applyBorder="1" applyAlignment="1" applyProtection="1">
      <alignment horizontal="center" vertical="center"/>
      <protection hidden="1"/>
    </xf>
    <xf numFmtId="3" fontId="39" fillId="39" borderId="0" xfId="0" applyNumberFormat="1" applyFont="1" applyFill="1" applyAlignment="1" applyProtection="1">
      <alignment vertical="center"/>
      <protection hidden="1"/>
    </xf>
    <xf numFmtId="3" fontId="39" fillId="39" borderId="17" xfId="0" applyNumberFormat="1" applyFont="1" applyFill="1" applyBorder="1" applyAlignment="1" applyProtection="1">
      <alignment vertical="center"/>
      <protection hidden="1"/>
    </xf>
    <xf numFmtId="0" fontId="50" fillId="36" borderId="0" xfId="0" applyFont="1" applyFill="1" applyAlignment="1" applyProtection="1">
      <alignment horizontal="center" vertical="center" wrapText="1"/>
      <protection hidden="1"/>
    </xf>
    <xf numFmtId="0" fontId="24" fillId="36" borderId="0" xfId="0" applyFont="1" applyFill="1" applyAlignment="1" applyProtection="1">
      <alignment horizontal="center" vertical="center" wrapText="1"/>
      <protection hidden="1"/>
    </xf>
    <xf numFmtId="0" fontId="32" fillId="36" borderId="22" xfId="0" applyFont="1" applyFill="1" applyBorder="1" applyAlignment="1" applyProtection="1">
      <alignment horizontal="center" vertical="center"/>
      <protection hidden="1"/>
    </xf>
    <xf numFmtId="0" fontId="28" fillId="36" borderId="18" xfId="0" applyFont="1" applyFill="1" applyBorder="1" applyAlignment="1" applyProtection="1">
      <alignment vertical="center"/>
      <protection hidden="1"/>
    </xf>
    <xf numFmtId="0" fontId="23" fillId="36" borderId="18" xfId="0" applyFont="1" applyFill="1" applyBorder="1" applyAlignment="1" applyProtection="1">
      <alignment vertical="center"/>
      <protection hidden="1"/>
    </xf>
    <xf numFmtId="0" fontId="24" fillId="37" borderId="0" xfId="0" applyFont="1" applyFill="1" applyAlignment="1" applyProtection="1">
      <alignment horizontal="center" vertical="center" wrapText="1"/>
      <protection hidden="1"/>
    </xf>
    <xf numFmtId="0" fontId="32" fillId="37" borderId="22" xfId="0" applyFont="1" applyFill="1" applyBorder="1" applyAlignment="1" applyProtection="1">
      <alignment horizontal="center" vertical="center"/>
      <protection hidden="1"/>
    </xf>
    <xf numFmtId="0" fontId="28" fillId="37" borderId="18" xfId="0" applyFont="1" applyFill="1" applyBorder="1" applyAlignment="1" applyProtection="1">
      <alignment vertical="center"/>
      <protection hidden="1"/>
    </xf>
    <xf numFmtId="0" fontId="23" fillId="37" borderId="18" xfId="0" applyFont="1" applyFill="1" applyBorder="1" applyAlignment="1" applyProtection="1">
      <alignment vertical="center"/>
      <protection hidden="1"/>
    </xf>
    <xf numFmtId="164" fontId="30" fillId="41" borderId="11" xfId="0" applyNumberFormat="1" applyFont="1" applyFill="1" applyBorder="1" applyAlignment="1">
      <alignment horizontal="center" vertical="center" wrapText="1"/>
    </xf>
    <xf numFmtId="164" fontId="37" fillId="34" borderId="0" xfId="0" applyNumberFormat="1" applyFont="1" applyFill="1" applyAlignment="1" applyProtection="1">
      <alignment vertical="center"/>
      <protection hidden="1"/>
    </xf>
    <xf numFmtId="0" fontId="30" fillId="33" borderId="11" xfId="0" applyFont="1" applyFill="1" applyBorder="1" applyAlignment="1" applyProtection="1">
      <alignment horizontal="center" vertical="center" wrapText="1"/>
      <protection locked="0"/>
    </xf>
    <xf numFmtId="3" fontId="52" fillId="44" borderId="25" xfId="0" applyNumberFormat="1" applyFont="1" applyFill="1" applyBorder="1" applyAlignment="1" applyProtection="1">
      <alignment horizontal="center" vertical="center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23" fillId="36" borderId="16" xfId="0" applyFont="1" applyFill="1" applyBorder="1" applyAlignment="1" applyProtection="1">
      <alignment horizontal="center" vertical="center"/>
      <protection hidden="1"/>
    </xf>
    <xf numFmtId="0" fontId="32" fillId="36" borderId="47" xfId="0" applyFont="1" applyFill="1" applyBorder="1" applyAlignment="1" applyProtection="1">
      <alignment horizontal="center" vertical="center"/>
      <protection hidden="1"/>
    </xf>
    <xf numFmtId="164" fontId="23" fillId="36" borderId="50" xfId="0" applyNumberFormat="1" applyFont="1" applyFill="1" applyBorder="1" applyAlignment="1" applyProtection="1">
      <alignment horizontal="center" vertical="center"/>
      <protection hidden="1"/>
    </xf>
    <xf numFmtId="164" fontId="23" fillId="36" borderId="46" xfId="0" applyNumberFormat="1" applyFont="1" applyFill="1" applyBorder="1" applyAlignment="1" applyProtection="1">
      <alignment horizontal="center" vertical="center"/>
      <protection hidden="1"/>
    </xf>
    <xf numFmtId="0" fontId="30" fillId="37" borderId="51" xfId="0" applyFont="1" applyFill="1" applyBorder="1" applyAlignment="1" applyProtection="1">
      <alignment horizontal="center" vertical="center"/>
      <protection hidden="1"/>
    </xf>
    <xf numFmtId="3" fontId="39" fillId="46" borderId="20" xfId="0" applyNumberFormat="1" applyFont="1" applyFill="1" applyBorder="1" applyAlignment="1" applyProtection="1">
      <alignment vertical="center"/>
      <protection hidden="1"/>
    </xf>
    <xf numFmtId="3" fontId="39" fillId="46" borderId="0" xfId="0" applyNumberFormat="1" applyFont="1" applyFill="1" applyAlignment="1" applyProtection="1">
      <alignment vertical="center"/>
      <protection hidden="1"/>
    </xf>
    <xf numFmtId="0" fontId="39" fillId="46" borderId="0" xfId="0" applyFont="1" applyFill="1" applyAlignment="1" applyProtection="1">
      <alignment horizontal="center" vertical="center"/>
      <protection hidden="1"/>
    </xf>
    <xf numFmtId="0" fontId="39" fillId="46" borderId="18" xfId="0" applyFont="1" applyFill="1" applyBorder="1" applyAlignment="1" applyProtection="1">
      <alignment horizontal="center" vertical="center"/>
      <protection hidden="1"/>
    </xf>
    <xf numFmtId="0" fontId="39" fillId="46" borderId="31" xfId="0" applyFont="1" applyFill="1" applyBorder="1" applyAlignment="1" applyProtection="1">
      <alignment horizontal="center" vertical="center"/>
      <protection hidden="1"/>
    </xf>
    <xf numFmtId="0" fontId="39" fillId="46" borderId="51" xfId="0" applyFont="1" applyFill="1" applyBorder="1" applyAlignment="1" applyProtection="1">
      <alignment horizontal="center" vertical="center"/>
      <protection hidden="1"/>
    </xf>
    <xf numFmtId="3" fontId="37" fillId="46" borderId="16" xfId="0" applyNumberFormat="1" applyFont="1" applyFill="1" applyBorder="1" applyAlignment="1" applyProtection="1">
      <alignment horizontal="center" vertical="center"/>
      <protection hidden="1"/>
    </xf>
    <xf numFmtId="164" fontId="23" fillId="37" borderId="51" xfId="0" applyNumberFormat="1" applyFont="1" applyFill="1" applyBorder="1" applyAlignment="1" applyProtection="1">
      <alignment horizontal="center" vertical="center"/>
      <protection hidden="1"/>
    </xf>
    <xf numFmtId="3" fontId="39" fillId="47" borderId="20" xfId="0" applyNumberFormat="1" applyFont="1" applyFill="1" applyBorder="1" applyAlignment="1" applyProtection="1">
      <alignment vertical="center"/>
      <protection hidden="1"/>
    </xf>
    <xf numFmtId="3" fontId="39" fillId="47" borderId="0" xfId="0" applyNumberFormat="1" applyFont="1" applyFill="1" applyAlignment="1" applyProtection="1">
      <alignment vertical="center"/>
      <protection hidden="1"/>
    </xf>
    <xf numFmtId="0" fontId="39" fillId="47" borderId="0" xfId="0" applyFont="1" applyFill="1" applyAlignment="1" applyProtection="1">
      <alignment horizontal="center" vertical="center"/>
      <protection hidden="1"/>
    </xf>
    <xf numFmtId="0" fontId="39" fillId="47" borderId="18" xfId="0" applyFont="1" applyFill="1" applyBorder="1" applyAlignment="1" applyProtection="1">
      <alignment horizontal="center" vertical="center"/>
      <protection hidden="1"/>
    </xf>
    <xf numFmtId="3" fontId="37" fillId="47" borderId="0" xfId="0" applyNumberFormat="1" applyFont="1" applyFill="1" applyAlignment="1" applyProtection="1">
      <alignment vertical="center"/>
      <protection hidden="1"/>
    </xf>
    <xf numFmtId="3" fontId="28" fillId="47" borderId="16" xfId="0" applyNumberFormat="1" applyFont="1" applyFill="1" applyBorder="1" applyAlignment="1" applyProtection="1">
      <alignment horizontal="center" vertical="center"/>
      <protection hidden="1"/>
    </xf>
    <xf numFmtId="0" fontId="23" fillId="39" borderId="15" xfId="0" applyFont="1" applyFill="1" applyBorder="1" applyAlignment="1" applyProtection="1">
      <alignment horizontal="center" vertical="center" wrapText="1"/>
      <protection hidden="1"/>
    </xf>
    <xf numFmtId="0" fontId="23" fillId="39" borderId="16" xfId="0" applyFont="1" applyFill="1" applyBorder="1" applyAlignment="1" applyProtection="1">
      <alignment horizontal="center" vertical="center"/>
      <protection hidden="1"/>
    </xf>
    <xf numFmtId="3" fontId="30" fillId="36" borderId="17" xfId="0" applyNumberFormat="1" applyFont="1" applyFill="1" applyBorder="1" applyAlignment="1" applyProtection="1">
      <alignment horizontal="center" vertical="center"/>
      <protection hidden="1"/>
    </xf>
    <xf numFmtId="3" fontId="30" fillId="36" borderId="32" xfId="0" applyNumberFormat="1" applyFont="1" applyFill="1" applyBorder="1" applyAlignment="1" applyProtection="1">
      <alignment horizontal="center" vertical="center"/>
      <protection hidden="1"/>
    </xf>
    <xf numFmtId="164" fontId="54" fillId="34" borderId="0" xfId="0" applyNumberFormat="1" applyFont="1" applyFill="1" applyAlignment="1" applyProtection="1">
      <alignment vertical="center"/>
      <protection hidden="1"/>
    </xf>
    <xf numFmtId="0" fontId="32" fillId="36" borderId="15" xfId="0" applyFont="1" applyFill="1" applyBorder="1" applyAlignment="1" applyProtection="1">
      <alignment horizontal="center" vertical="center"/>
      <protection hidden="1"/>
    </xf>
    <xf numFmtId="164" fontId="23" fillId="36" borderId="52" xfId="0" applyNumberFormat="1" applyFont="1" applyFill="1" applyBorder="1" applyAlignment="1" applyProtection="1">
      <alignment horizontal="center" vertical="center"/>
      <protection hidden="1"/>
    </xf>
    <xf numFmtId="0" fontId="30" fillId="33" borderId="16" xfId="0" applyFont="1" applyFill="1" applyBorder="1" applyAlignment="1" applyProtection="1">
      <alignment horizontal="center" vertical="center"/>
      <protection locked="0"/>
    </xf>
    <xf numFmtId="3" fontId="37" fillId="47" borderId="30" xfId="0" applyNumberFormat="1" applyFont="1" applyFill="1" applyBorder="1" applyAlignment="1" applyProtection="1">
      <alignment vertical="center"/>
      <protection hidden="1"/>
    </xf>
    <xf numFmtId="164" fontId="23" fillId="36" borderId="10" xfId="0" applyNumberFormat="1" applyFont="1" applyFill="1" applyBorder="1" applyAlignment="1" applyProtection="1">
      <alignment horizontal="center" vertical="center"/>
      <protection hidden="1"/>
    </xf>
    <xf numFmtId="3" fontId="30" fillId="36" borderId="33" xfId="0" applyNumberFormat="1" applyFont="1" applyFill="1" applyBorder="1" applyAlignment="1" applyProtection="1">
      <alignment horizontal="center" vertical="center"/>
      <protection hidden="1"/>
    </xf>
    <xf numFmtId="0" fontId="23" fillId="33" borderId="45" xfId="0" applyFont="1" applyFill="1" applyBorder="1" applyAlignment="1" applyProtection="1">
      <alignment horizontal="left" vertical="center" wrapText="1"/>
      <protection hidden="1"/>
    </xf>
    <xf numFmtId="0" fontId="23" fillId="33" borderId="39" xfId="0" applyFont="1" applyFill="1" applyBorder="1" applyAlignment="1" applyProtection="1">
      <alignment horizontal="left" vertical="center"/>
      <protection hidden="1"/>
    </xf>
    <xf numFmtId="0" fontId="23" fillId="33" borderId="40" xfId="0" applyFont="1" applyFill="1" applyBorder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5" fillId="33" borderId="0" xfId="0" applyFont="1" applyFill="1" applyAlignment="1" applyProtection="1">
      <alignment horizontal="center" vertical="top"/>
      <protection hidden="1"/>
    </xf>
    <xf numFmtId="0" fontId="23" fillId="33" borderId="0" xfId="0" applyFont="1" applyFill="1" applyAlignment="1" applyProtection="1">
      <alignment horizontal="center" vertical="center"/>
      <protection hidden="1"/>
    </xf>
    <xf numFmtId="0" fontId="26" fillId="33" borderId="0" xfId="0" applyFont="1" applyFill="1" applyAlignment="1" applyProtection="1">
      <alignment horizontal="center" vertical="center" shrinkToFit="1"/>
      <protection hidden="1"/>
    </xf>
    <xf numFmtId="0" fontId="23" fillId="33" borderId="0" xfId="0" applyFont="1" applyFill="1" applyAlignment="1" applyProtection="1">
      <alignment horizontal="left" vertical="center" wrapText="1"/>
      <protection hidden="1"/>
    </xf>
    <xf numFmtId="0" fontId="34" fillId="35" borderId="12" xfId="0" applyFont="1" applyFill="1" applyBorder="1" applyAlignment="1" applyProtection="1">
      <alignment horizontal="center" vertical="top"/>
      <protection hidden="1"/>
    </xf>
    <xf numFmtId="0" fontId="34" fillId="35" borderId="14" xfId="0" applyFont="1" applyFill="1" applyBorder="1" applyAlignment="1" applyProtection="1">
      <alignment horizontal="center" vertical="top"/>
      <protection hidden="1"/>
    </xf>
    <xf numFmtId="0" fontId="34" fillId="35" borderId="13" xfId="0" applyFont="1" applyFill="1" applyBorder="1" applyAlignment="1" applyProtection="1">
      <alignment horizontal="center" vertical="top"/>
      <protection hidden="1"/>
    </xf>
    <xf numFmtId="0" fontId="23" fillId="33" borderId="45" xfId="0" applyFont="1" applyFill="1" applyBorder="1" applyAlignment="1" applyProtection="1">
      <alignment horizontal="left" vertical="top" wrapText="1"/>
      <protection hidden="1"/>
    </xf>
    <xf numFmtId="0" fontId="23" fillId="33" borderId="39" xfId="0" applyFont="1" applyFill="1" applyBorder="1" applyAlignment="1" applyProtection="1">
      <alignment horizontal="left" vertical="top"/>
      <protection hidden="1"/>
    </xf>
    <xf numFmtId="0" fontId="23" fillId="33" borderId="40" xfId="0" applyFont="1" applyFill="1" applyBorder="1" applyAlignment="1" applyProtection="1">
      <alignment horizontal="left" vertical="top"/>
      <protection hidden="1"/>
    </xf>
    <xf numFmtId="0" fontId="23" fillId="33" borderId="45" xfId="0" applyFont="1" applyFill="1" applyBorder="1" applyAlignment="1" applyProtection="1">
      <alignment vertical="center" wrapText="1"/>
      <protection hidden="1"/>
    </xf>
    <xf numFmtId="0" fontId="23" fillId="33" borderId="39" xfId="0" applyFont="1" applyFill="1" applyBorder="1" applyAlignment="1" applyProtection="1">
      <alignment vertical="center" wrapText="1"/>
      <protection hidden="1"/>
    </xf>
    <xf numFmtId="0" fontId="23" fillId="33" borderId="40" xfId="0" applyFont="1" applyFill="1" applyBorder="1" applyAlignment="1" applyProtection="1">
      <alignment vertical="center" wrapText="1"/>
      <protection hidden="1"/>
    </xf>
    <xf numFmtId="0" fontId="31" fillId="33" borderId="15" xfId="0" applyFont="1" applyFill="1" applyBorder="1" applyAlignment="1" applyProtection="1">
      <alignment horizontal="left" vertical="center" wrapText="1"/>
      <protection locked="0"/>
    </xf>
    <xf numFmtId="0" fontId="31" fillId="33" borderId="30" xfId="0" applyFont="1" applyFill="1" applyBorder="1" applyAlignment="1" applyProtection="1">
      <alignment horizontal="left" vertical="center" wrapText="1"/>
      <protection locked="0"/>
    </xf>
    <xf numFmtId="0" fontId="31" fillId="33" borderId="16" xfId="0" applyFont="1" applyFill="1" applyBorder="1" applyAlignment="1" applyProtection="1">
      <alignment horizontal="left" vertical="center" wrapText="1"/>
      <protection locked="0"/>
    </xf>
    <xf numFmtId="0" fontId="31" fillId="33" borderId="15" xfId="0" applyFont="1" applyFill="1" applyBorder="1" applyAlignment="1" applyProtection="1">
      <alignment horizontal="center" vertical="center"/>
      <protection locked="0"/>
    </xf>
    <xf numFmtId="0" fontId="31" fillId="33" borderId="16" xfId="0" applyFont="1" applyFill="1" applyBorder="1" applyAlignment="1" applyProtection="1">
      <alignment horizontal="center" vertical="center"/>
      <protection locked="0"/>
    </xf>
    <xf numFmtId="0" fontId="41" fillId="44" borderId="0" xfId="0" applyFont="1" applyFill="1" applyAlignment="1" applyProtection="1">
      <alignment horizontal="left" vertical="center" wrapText="1"/>
      <protection hidden="1"/>
    </xf>
    <xf numFmtId="0" fontId="41" fillId="44" borderId="25" xfId="0" applyFont="1" applyFill="1" applyBorder="1" applyAlignment="1" applyProtection="1">
      <alignment horizontal="left" vertical="center" wrapText="1"/>
      <protection hidden="1"/>
    </xf>
    <xf numFmtId="0" fontId="41" fillId="44" borderId="0" xfId="0" applyFont="1" applyFill="1" applyAlignment="1" applyProtection="1">
      <alignment horizontal="center" vertical="center" wrapText="1"/>
      <protection hidden="1"/>
    </xf>
    <xf numFmtId="0" fontId="41" fillId="44" borderId="25" xfId="0" applyFont="1" applyFill="1" applyBorder="1" applyAlignment="1" applyProtection="1">
      <alignment horizontal="center" vertical="center" wrapText="1"/>
      <protection hidden="1"/>
    </xf>
    <xf numFmtId="0" fontId="25" fillId="44" borderId="22" xfId="0" applyFont="1" applyFill="1" applyBorder="1" applyAlignment="1" applyProtection="1">
      <alignment horizontal="center" vertical="center" wrapText="1"/>
      <protection hidden="1"/>
    </xf>
    <xf numFmtId="0" fontId="25" fillId="44" borderId="18" xfId="0" applyFont="1" applyFill="1" applyBorder="1" applyAlignment="1" applyProtection="1">
      <alignment horizontal="center" vertical="center" wrapText="1"/>
      <protection hidden="1"/>
    </xf>
    <xf numFmtId="0" fontId="51" fillId="44" borderId="24" xfId="0" applyFont="1" applyFill="1" applyBorder="1" applyAlignment="1" applyProtection="1">
      <alignment horizontal="center" vertical="center"/>
      <protection hidden="1"/>
    </xf>
    <xf numFmtId="0" fontId="51" fillId="44" borderId="0" xfId="0" applyFont="1" applyFill="1" applyAlignment="1" applyProtection="1">
      <alignment horizontal="center" vertical="center"/>
      <protection hidden="1"/>
    </xf>
    <xf numFmtId="0" fontId="51" fillId="44" borderId="34" xfId="0" applyFont="1" applyFill="1" applyBorder="1" applyAlignment="1" applyProtection="1">
      <alignment horizontal="center" vertical="center"/>
      <protection hidden="1"/>
    </xf>
    <xf numFmtId="0" fontId="23" fillId="37" borderId="13" xfId="0" applyFont="1" applyFill="1" applyBorder="1" applyAlignment="1" applyProtection="1">
      <alignment horizontal="left" vertical="center" wrapText="1"/>
      <protection hidden="1"/>
    </xf>
    <xf numFmtId="0" fontId="23" fillId="37" borderId="11" xfId="0" applyFont="1" applyFill="1" applyBorder="1" applyAlignment="1" applyProtection="1">
      <alignment horizontal="left" vertical="center" wrapText="1"/>
      <protection hidden="1"/>
    </xf>
    <xf numFmtId="0" fontId="23" fillId="37" borderId="26" xfId="0" applyFont="1" applyFill="1" applyBorder="1" applyAlignment="1" applyProtection="1">
      <alignment horizontal="left" vertical="center" wrapText="1"/>
      <protection hidden="1"/>
    </xf>
    <xf numFmtId="0" fontId="27" fillId="37" borderId="19" xfId="0" applyFont="1" applyFill="1" applyBorder="1" applyAlignment="1" applyProtection="1">
      <alignment horizontal="center" vertical="center" wrapText="1"/>
      <protection hidden="1"/>
    </xf>
    <xf numFmtId="0" fontId="27" fillId="37" borderId="20" xfId="0" applyFont="1" applyFill="1" applyBorder="1" applyAlignment="1" applyProtection="1">
      <alignment horizontal="center" vertical="center" wrapText="1"/>
      <protection hidden="1"/>
    </xf>
    <xf numFmtId="0" fontId="27" fillId="37" borderId="24" xfId="0" applyFont="1" applyFill="1" applyBorder="1" applyAlignment="1" applyProtection="1">
      <alignment horizontal="center" vertical="center" wrapText="1"/>
      <protection hidden="1"/>
    </xf>
    <xf numFmtId="0" fontId="27" fillId="37" borderId="0" xfId="0" applyFont="1" applyFill="1" applyAlignment="1" applyProtection="1">
      <alignment horizontal="center" vertical="center" wrapText="1"/>
      <protection hidden="1"/>
    </xf>
    <xf numFmtId="3" fontId="30" fillId="37" borderId="17" xfId="0" applyNumberFormat="1" applyFont="1" applyFill="1" applyBorder="1" applyAlignment="1" applyProtection="1">
      <alignment horizontal="center" vertical="center" wrapText="1"/>
      <protection hidden="1"/>
    </xf>
    <xf numFmtId="3" fontId="30" fillId="37" borderId="29" xfId="0" applyNumberFormat="1" applyFont="1" applyFill="1" applyBorder="1" applyAlignment="1" applyProtection="1">
      <alignment horizontal="center" vertical="center" wrapText="1"/>
      <protection hidden="1"/>
    </xf>
    <xf numFmtId="3" fontId="30" fillId="37" borderId="33" xfId="0" applyNumberFormat="1" applyFont="1" applyFill="1" applyBorder="1" applyAlignment="1" applyProtection="1">
      <alignment horizontal="center" vertical="center" wrapText="1"/>
      <protection hidden="1"/>
    </xf>
    <xf numFmtId="0" fontId="50" fillId="37" borderId="24" xfId="0" applyFont="1" applyFill="1" applyBorder="1" applyAlignment="1" applyProtection="1">
      <alignment horizontal="center" vertical="center" wrapText="1"/>
      <protection hidden="1"/>
    </xf>
    <xf numFmtId="0" fontId="50" fillId="37" borderId="34" xfId="0" applyFont="1" applyFill="1" applyBorder="1" applyAlignment="1" applyProtection="1">
      <alignment horizontal="center" vertical="center" wrapText="1"/>
      <protection hidden="1"/>
    </xf>
    <xf numFmtId="0" fontId="30" fillId="37" borderId="17" xfId="0" applyFont="1" applyFill="1" applyBorder="1" applyAlignment="1" applyProtection="1">
      <alignment horizontal="center" vertical="center" wrapText="1"/>
      <protection hidden="1"/>
    </xf>
    <xf numFmtId="0" fontId="30" fillId="37" borderId="29" xfId="0" applyFont="1" applyFill="1" applyBorder="1" applyAlignment="1" applyProtection="1">
      <alignment horizontal="center" vertical="center" wrapText="1"/>
      <protection hidden="1"/>
    </xf>
    <xf numFmtId="0" fontId="30" fillId="37" borderId="33" xfId="0" applyFont="1" applyFill="1" applyBorder="1" applyAlignment="1" applyProtection="1">
      <alignment horizontal="center" vertical="center" wrapText="1"/>
      <protection hidden="1"/>
    </xf>
    <xf numFmtId="0" fontId="43" fillId="37" borderId="17" xfId="42" applyFont="1" applyFill="1" applyBorder="1" applyAlignment="1" applyProtection="1">
      <alignment horizontal="center" vertical="center" wrapText="1"/>
      <protection hidden="1"/>
    </xf>
    <xf numFmtId="0" fontId="43" fillId="37" borderId="29" xfId="42" applyFont="1" applyFill="1" applyBorder="1" applyAlignment="1" applyProtection="1">
      <alignment horizontal="center" vertical="center" wrapText="1"/>
      <protection hidden="1"/>
    </xf>
    <xf numFmtId="0" fontId="43" fillId="37" borderId="33" xfId="42" applyFont="1" applyFill="1" applyBorder="1" applyAlignment="1" applyProtection="1">
      <alignment horizontal="center" vertical="center" wrapText="1"/>
      <protection hidden="1"/>
    </xf>
    <xf numFmtId="0" fontId="23" fillId="37" borderId="35" xfId="0" applyFont="1" applyFill="1" applyBorder="1" applyAlignment="1" applyProtection="1">
      <alignment horizontal="left" vertical="center" wrapText="1"/>
      <protection hidden="1"/>
    </xf>
    <xf numFmtId="0" fontId="23" fillId="37" borderId="38" xfId="0" applyFont="1" applyFill="1" applyBorder="1" applyAlignment="1" applyProtection="1">
      <alignment horizontal="left" vertical="center" wrapText="1"/>
      <protection hidden="1"/>
    </xf>
    <xf numFmtId="3" fontId="30" fillId="36" borderId="17" xfId="0" applyNumberFormat="1" applyFont="1" applyFill="1" applyBorder="1" applyAlignment="1" applyProtection="1">
      <alignment horizontal="center" vertical="center" wrapText="1"/>
      <protection hidden="1"/>
    </xf>
    <xf numFmtId="3" fontId="30" fillId="36" borderId="29" xfId="0" applyNumberFormat="1" applyFont="1" applyFill="1" applyBorder="1" applyAlignment="1" applyProtection="1">
      <alignment horizontal="center" vertical="center" wrapText="1"/>
      <protection hidden="1"/>
    </xf>
    <xf numFmtId="3" fontId="30" fillId="36" borderId="33" xfId="0" applyNumberFormat="1" applyFont="1" applyFill="1" applyBorder="1" applyAlignment="1" applyProtection="1">
      <alignment horizontal="center" vertical="center" wrapText="1"/>
      <protection hidden="1"/>
    </xf>
    <xf numFmtId="0" fontId="30" fillId="36" borderId="19" xfId="0" applyFont="1" applyFill="1" applyBorder="1" applyAlignment="1" applyProtection="1">
      <alignment horizontal="center" vertical="center"/>
      <protection hidden="1"/>
    </xf>
    <xf numFmtId="0" fontId="30" fillId="36" borderId="21" xfId="0" applyFont="1" applyFill="1" applyBorder="1" applyAlignment="1" applyProtection="1">
      <alignment horizontal="center" vertical="center"/>
      <protection hidden="1"/>
    </xf>
    <xf numFmtId="0" fontId="30" fillId="36" borderId="22" xfId="0" applyFont="1" applyFill="1" applyBorder="1" applyAlignment="1" applyProtection="1">
      <alignment horizontal="center" vertical="center"/>
      <protection hidden="1"/>
    </xf>
    <xf numFmtId="0" fontId="30" fillId="36" borderId="28" xfId="0" applyFont="1" applyFill="1" applyBorder="1" applyAlignment="1" applyProtection="1">
      <alignment horizontal="center" vertical="center"/>
      <protection hidden="1"/>
    </xf>
    <xf numFmtId="0" fontId="30" fillId="33" borderId="17" xfId="0" applyFont="1" applyFill="1" applyBorder="1" applyAlignment="1" applyProtection="1">
      <alignment horizontal="center" vertical="center"/>
      <protection locked="0"/>
    </xf>
    <xf numFmtId="0" fontId="30" fillId="33" borderId="29" xfId="0" applyFont="1" applyFill="1" applyBorder="1" applyAlignment="1" applyProtection="1">
      <alignment horizontal="center" vertical="center"/>
      <protection locked="0"/>
    </xf>
    <xf numFmtId="0" fontId="30" fillId="33" borderId="33" xfId="0" applyFont="1" applyFill="1" applyBorder="1" applyAlignment="1" applyProtection="1">
      <alignment horizontal="center" vertical="center"/>
      <protection locked="0"/>
    </xf>
    <xf numFmtId="0" fontId="23" fillId="36" borderId="30" xfId="0" applyFont="1" applyFill="1" applyBorder="1" applyAlignment="1" applyProtection="1">
      <alignment horizontal="left" vertical="center" wrapText="1"/>
      <protection hidden="1"/>
    </xf>
    <xf numFmtId="0" fontId="23" fillId="36" borderId="16" xfId="0" applyFont="1" applyFill="1" applyBorder="1" applyAlignment="1" applyProtection="1">
      <alignment horizontal="left" vertical="center" wrapText="1"/>
      <protection hidden="1"/>
    </xf>
    <xf numFmtId="0" fontId="43" fillId="36" borderId="17" xfId="42" applyFont="1" applyFill="1" applyBorder="1" applyAlignment="1" applyProtection="1">
      <alignment horizontal="center" vertical="center" wrapText="1"/>
      <protection hidden="1"/>
    </xf>
    <xf numFmtId="0" fontId="43" fillId="36" borderId="29" xfId="42" applyFont="1" applyFill="1" applyBorder="1" applyAlignment="1" applyProtection="1">
      <alignment horizontal="center" vertical="center" wrapText="1"/>
      <protection hidden="1"/>
    </xf>
    <xf numFmtId="0" fontId="43" fillId="36" borderId="33" xfId="42" applyFont="1" applyFill="1" applyBorder="1" applyAlignment="1" applyProtection="1">
      <alignment horizontal="center" vertical="center" wrapText="1"/>
      <protection hidden="1"/>
    </xf>
    <xf numFmtId="0" fontId="30" fillId="36" borderId="17" xfId="0" applyFont="1" applyFill="1" applyBorder="1" applyAlignment="1" applyProtection="1">
      <alignment horizontal="center" vertical="center" wrapText="1"/>
      <protection hidden="1"/>
    </xf>
    <xf numFmtId="0" fontId="30" fillId="36" borderId="29" xfId="0" applyFont="1" applyFill="1" applyBorder="1" applyAlignment="1" applyProtection="1">
      <alignment horizontal="center" vertical="center" wrapText="1"/>
      <protection hidden="1"/>
    </xf>
    <xf numFmtId="0" fontId="30" fillId="36" borderId="33" xfId="0" applyFont="1" applyFill="1" applyBorder="1" applyAlignment="1" applyProtection="1">
      <alignment horizontal="center" vertical="center" wrapText="1"/>
      <protection hidden="1"/>
    </xf>
    <xf numFmtId="0" fontId="50" fillId="36" borderId="24" xfId="0" applyFont="1" applyFill="1" applyBorder="1" applyAlignment="1" applyProtection="1">
      <alignment horizontal="center" vertical="center" wrapText="1"/>
      <protection hidden="1"/>
    </xf>
    <xf numFmtId="0" fontId="50" fillId="36" borderId="34" xfId="0" applyFont="1" applyFill="1" applyBorder="1" applyAlignment="1" applyProtection="1">
      <alignment horizontal="center" vertical="center" wrapText="1"/>
      <protection hidden="1"/>
    </xf>
    <xf numFmtId="0" fontId="27" fillId="36" borderId="24" xfId="0" applyFont="1" applyFill="1" applyBorder="1" applyAlignment="1" applyProtection="1">
      <alignment horizontal="center" vertical="center" wrapText="1"/>
      <protection hidden="1"/>
    </xf>
    <xf numFmtId="0" fontId="27" fillId="36" borderId="0" xfId="0" applyFont="1" applyFill="1" applyAlignment="1" applyProtection="1">
      <alignment horizontal="center" vertical="center" wrapText="1"/>
      <protection hidden="1"/>
    </xf>
    <xf numFmtId="0" fontId="23" fillId="36" borderId="35" xfId="0" applyFont="1" applyFill="1" applyBorder="1" applyAlignment="1" applyProtection="1">
      <alignment horizontal="left" vertical="center" wrapText="1"/>
      <protection hidden="1"/>
    </xf>
    <xf numFmtId="0" fontId="23" fillId="36" borderId="38" xfId="0" applyFont="1" applyFill="1" applyBorder="1" applyAlignment="1" applyProtection="1">
      <alignment horizontal="left" vertical="center" wrapText="1"/>
      <protection hidden="1"/>
    </xf>
    <xf numFmtId="0" fontId="23" fillId="36" borderId="48" xfId="0" applyFont="1" applyFill="1" applyBorder="1" applyAlignment="1" applyProtection="1">
      <alignment horizontal="left" vertical="center" wrapText="1"/>
      <protection hidden="1"/>
    </xf>
    <xf numFmtId="0" fontId="23" fillId="36" borderId="49" xfId="0" applyFont="1" applyFill="1" applyBorder="1" applyAlignment="1" applyProtection="1">
      <alignment horizontal="left" vertical="center" wrapText="1"/>
      <protection hidden="1"/>
    </xf>
    <xf numFmtId="0" fontId="23" fillId="36" borderId="14" xfId="0" applyFont="1" applyFill="1" applyBorder="1" applyAlignment="1" applyProtection="1">
      <alignment horizontal="left" vertical="center" wrapText="1"/>
      <protection hidden="1"/>
    </xf>
    <xf numFmtId="0" fontId="23" fillId="36" borderId="37" xfId="0" applyFont="1" applyFill="1" applyBorder="1" applyAlignment="1" applyProtection="1">
      <alignment horizontal="left" vertical="center" wrapText="1"/>
      <protection hidden="1"/>
    </xf>
    <xf numFmtId="0" fontId="49" fillId="39" borderId="19" xfId="0" applyFont="1" applyFill="1" applyBorder="1" applyAlignment="1" applyProtection="1">
      <alignment horizontal="center" vertical="center" wrapText="1"/>
      <protection hidden="1"/>
    </xf>
    <xf numFmtId="0" fontId="49" fillId="39" borderId="20" xfId="0" applyFont="1" applyFill="1" applyBorder="1" applyAlignment="1" applyProtection="1">
      <alignment horizontal="center" vertical="center" wrapText="1"/>
      <protection hidden="1"/>
    </xf>
    <xf numFmtId="0" fontId="49" fillId="39" borderId="24" xfId="0" applyFont="1" applyFill="1" applyBorder="1" applyAlignment="1" applyProtection="1">
      <alignment horizontal="center" vertical="center" wrapText="1"/>
      <protection hidden="1"/>
    </xf>
    <xf numFmtId="0" fontId="49" fillId="39" borderId="0" xfId="0" applyFont="1" applyFill="1" applyAlignment="1" applyProtection="1">
      <alignment horizontal="center" vertical="center" wrapText="1"/>
      <protection hidden="1"/>
    </xf>
    <xf numFmtId="0" fontId="23" fillId="39" borderId="35" xfId="0" applyFont="1" applyFill="1" applyBorder="1" applyAlignment="1" applyProtection="1">
      <alignment horizontal="left" vertical="center" wrapText="1"/>
      <protection hidden="1"/>
    </xf>
    <xf numFmtId="0" fontId="23" fillId="39" borderId="38" xfId="0" applyFont="1" applyFill="1" applyBorder="1" applyAlignment="1" applyProtection="1">
      <alignment horizontal="left" vertical="center" wrapText="1"/>
      <protection hidden="1"/>
    </xf>
    <xf numFmtId="0" fontId="43" fillId="39" borderId="17" xfId="42" applyFont="1" applyFill="1" applyBorder="1" applyAlignment="1" applyProtection="1">
      <alignment horizontal="center" vertical="center" wrapText="1"/>
      <protection hidden="1"/>
    </xf>
    <xf numFmtId="0" fontId="43" fillId="39" borderId="29" xfId="42" applyFont="1" applyFill="1" applyBorder="1" applyAlignment="1" applyProtection="1">
      <alignment horizontal="center" vertical="center" wrapText="1"/>
      <protection hidden="1"/>
    </xf>
    <xf numFmtId="0" fontId="43" fillId="39" borderId="33" xfId="42" applyFont="1" applyFill="1" applyBorder="1" applyAlignment="1" applyProtection="1">
      <alignment horizontal="center" vertical="center" wrapText="1"/>
      <protection hidden="1"/>
    </xf>
    <xf numFmtId="3" fontId="30" fillId="39" borderId="17" xfId="0" applyNumberFormat="1" applyFont="1" applyFill="1" applyBorder="1" applyAlignment="1" applyProtection="1">
      <alignment horizontal="center" vertical="center" wrapText="1"/>
      <protection hidden="1"/>
    </xf>
    <xf numFmtId="3" fontId="30" fillId="39" borderId="29" xfId="0" applyNumberFormat="1" applyFont="1" applyFill="1" applyBorder="1" applyAlignment="1" applyProtection="1">
      <alignment horizontal="center" vertical="center" wrapText="1"/>
      <protection hidden="1"/>
    </xf>
    <xf numFmtId="3" fontId="30" fillId="39" borderId="33" xfId="0" applyNumberFormat="1" applyFont="1" applyFill="1" applyBorder="1" applyAlignment="1" applyProtection="1">
      <alignment horizontal="center" vertical="center" wrapText="1"/>
      <protection hidden="1"/>
    </xf>
    <xf numFmtId="0" fontId="30" fillId="39" borderId="17" xfId="0" applyFont="1" applyFill="1" applyBorder="1" applyAlignment="1" applyProtection="1">
      <alignment horizontal="center" vertical="center" wrapText="1"/>
      <protection hidden="1"/>
    </xf>
    <xf numFmtId="0" fontId="30" fillId="39" borderId="29" xfId="0" applyFont="1" applyFill="1" applyBorder="1" applyAlignment="1" applyProtection="1">
      <alignment horizontal="center" vertical="center" wrapText="1"/>
      <protection hidden="1"/>
    </xf>
    <xf numFmtId="0" fontId="30" fillId="39" borderId="33" xfId="0" applyFont="1" applyFill="1" applyBorder="1" applyAlignment="1" applyProtection="1">
      <alignment horizontal="center" vertical="center" wrapText="1"/>
      <protection hidden="1"/>
    </xf>
    <xf numFmtId="0" fontId="50" fillId="39" borderId="24" xfId="0" applyFont="1" applyFill="1" applyBorder="1" applyAlignment="1" applyProtection="1">
      <alignment horizontal="center" vertical="center" wrapText="1"/>
      <protection hidden="1"/>
    </xf>
    <xf numFmtId="0" fontId="50" fillId="39" borderId="34" xfId="0" applyFont="1" applyFill="1" applyBorder="1" applyAlignment="1" applyProtection="1">
      <alignment horizontal="center" vertical="center" wrapText="1"/>
      <protection hidden="1"/>
    </xf>
  </cellXfs>
  <cellStyles count="5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Excel Built-in Normal" xfId="44" xr:uid="{00000000-0005-0000-0000-000013000000}"/>
    <cellStyle name="Excel Built-in Normal 1" xfId="42" xr:uid="{00000000-0005-0000-0000-000014000000}"/>
    <cellStyle name="Excel Built-in Normal 2" xfId="45" xr:uid="{00000000-0005-0000-0000-000015000000}"/>
    <cellStyle name="Hypertextový odkaz" xfId="51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 xr:uid="{00000000-0005-0000-0000-00001E000000}"/>
    <cellStyle name="Neutrální" xfId="8" builtinId="28" customBuiltin="1"/>
    <cellStyle name="Normální" xfId="0" builtinId="0"/>
    <cellStyle name="Normální 2" xfId="43" xr:uid="{00000000-0005-0000-0000-000021000000}"/>
    <cellStyle name="normální 2 2" xfId="47" xr:uid="{00000000-0005-0000-0000-000022000000}"/>
    <cellStyle name="Normální 2 3" xfId="46" xr:uid="{00000000-0005-0000-0000-000023000000}"/>
    <cellStyle name="Normální 2 4" xfId="49" xr:uid="{00000000-0005-0000-0000-000024000000}"/>
    <cellStyle name="Normální 2 5" xfId="50" xr:uid="{00000000-0005-0000-0000-000025000000}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 xr:uid="{00000000-0005-0000-0000-000029000000}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5">
    <dxf>
      <fill>
        <patternFill>
          <bgColor rgb="FFFF7979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79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BE5FF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B9B"/>
      <color rgb="FF9BE5FF"/>
      <color rgb="FF5BD4FF"/>
      <color rgb="FFFFB1B1"/>
      <color rgb="FFFF7979"/>
      <color rgb="FFFFAFAF"/>
      <color rgb="FF00D000"/>
      <color rgb="FF9FFF81"/>
      <color rgb="FF5AFF50"/>
      <color rgb="FF5AF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9524</xdr:rowOff>
    </xdr:from>
    <xdr:to>
      <xdr:col>8</xdr:col>
      <xdr:colOff>296853</xdr:colOff>
      <xdr:row>3</xdr:row>
      <xdr:rowOff>171449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76D5237-FA74-4F1A-BE46-5B396F2A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499"/>
          <a:ext cx="4021128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tabSelected="1" zoomScaleNormal="100" workbookViewId="0">
      <selection activeCell="B12" sqref="B12:P12"/>
    </sheetView>
  </sheetViews>
  <sheetFormatPr defaultColWidth="9.1796875" defaultRowHeight="16.5" x14ac:dyDescent="0.45"/>
  <cols>
    <col min="1" max="1" width="2.453125" style="63" customWidth="1"/>
    <col min="2" max="2" width="8.54296875" style="63" customWidth="1"/>
    <col min="3" max="3" width="8.453125" style="63" customWidth="1"/>
    <col min="4" max="5" width="7.453125" style="63" customWidth="1"/>
    <col min="6" max="6" width="6.54296875" style="63" customWidth="1"/>
    <col min="7" max="11" width="8.81640625" style="63" customWidth="1"/>
    <col min="12" max="12" width="10" style="63" customWidth="1"/>
    <col min="13" max="13" width="6.453125" style="63" customWidth="1"/>
    <col min="14" max="14" width="9.453125" style="63" customWidth="1"/>
    <col min="15" max="15" width="13.453125" style="63" customWidth="1"/>
    <col min="16" max="16" width="8.54296875" style="63" customWidth="1"/>
    <col min="17" max="16384" width="9.1796875" style="63"/>
  </cols>
  <sheetData>
    <row r="1" spans="2:16" ht="14.15" customHeight="1" x14ac:dyDescent="0.45"/>
    <row r="6" spans="2:16" ht="15.75" customHeight="1" x14ac:dyDescent="0.45">
      <c r="H6" s="170" t="s">
        <v>19</v>
      </c>
      <c r="I6" s="170"/>
      <c r="J6" s="170"/>
      <c r="K6" s="170"/>
      <c r="L6" s="170"/>
    </row>
    <row r="7" spans="2:16" ht="7.5" customHeight="1" x14ac:dyDescent="0.45"/>
    <row r="8" spans="2:16" ht="39.5" x14ac:dyDescent="0.45">
      <c r="B8" s="171" t="s">
        <v>14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2:16" ht="21" x14ac:dyDescent="0.45">
      <c r="B9" s="173" t="s">
        <v>38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</row>
    <row r="10" spans="2:16" ht="15" customHeight="1" x14ac:dyDescent="0.45"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</row>
    <row r="11" spans="2:16" ht="103" customHeight="1" x14ac:dyDescent="0.45">
      <c r="B11" s="174" t="s">
        <v>53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</row>
    <row r="12" spans="2:16" ht="25" x14ac:dyDescent="0.45">
      <c r="B12" s="175" t="s">
        <v>0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</row>
    <row r="13" spans="2:16" s="34" customFormat="1" ht="22" customHeight="1" x14ac:dyDescent="0.45">
      <c r="B13" s="54" t="s">
        <v>16</v>
      </c>
      <c r="C13" s="39"/>
      <c r="P13" s="109"/>
    </row>
    <row r="14" spans="2:16" s="34" customFormat="1" ht="55.5" customHeight="1" x14ac:dyDescent="0.45">
      <c r="B14" s="37"/>
      <c r="C14" s="181" t="s">
        <v>41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3"/>
    </row>
    <row r="15" spans="2:16" s="34" customFormat="1" ht="19.5" customHeight="1" x14ac:dyDescent="0.45">
      <c r="B15" s="54" t="s">
        <v>42</v>
      </c>
      <c r="C15" s="39"/>
      <c r="P15" s="109"/>
    </row>
    <row r="16" spans="2:16" s="34" customFormat="1" ht="19" customHeight="1" x14ac:dyDescent="0.45">
      <c r="B16" s="37" t="s">
        <v>2</v>
      </c>
      <c r="C16" s="38" t="s">
        <v>39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2:16" s="34" customFormat="1" ht="19" customHeight="1" x14ac:dyDescent="0.45">
      <c r="B17" s="37" t="s">
        <v>3</v>
      </c>
      <c r="C17" s="38" t="s">
        <v>40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2:16" s="35" customFormat="1" ht="91.5" customHeight="1" x14ac:dyDescent="0.35">
      <c r="B18" s="37" t="s">
        <v>1</v>
      </c>
      <c r="C18" s="181" t="s">
        <v>52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3"/>
    </row>
    <row r="19" spans="2:16" s="34" customFormat="1" ht="26.25" customHeight="1" x14ac:dyDescent="0.45">
      <c r="B19" s="37" t="s">
        <v>9</v>
      </c>
      <c r="C19" s="181" t="s">
        <v>57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3"/>
    </row>
    <row r="20" spans="2:16" s="34" customFormat="1" ht="33" customHeight="1" x14ac:dyDescent="0.45">
      <c r="B20" s="37" t="s">
        <v>10</v>
      </c>
      <c r="C20" s="178" t="s">
        <v>20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80"/>
    </row>
    <row r="21" spans="2:16" s="35" customFormat="1" ht="36" customHeight="1" x14ac:dyDescent="0.35">
      <c r="B21" s="37" t="s">
        <v>11</v>
      </c>
      <c r="C21" s="167" t="s">
        <v>56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9"/>
    </row>
    <row r="22" spans="2:16" s="35" customFormat="1" ht="22.5" customHeight="1" x14ac:dyDescent="0.35">
      <c r="B22" s="37" t="s">
        <v>55</v>
      </c>
      <c r="C22" s="167" t="s">
        <v>58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9"/>
    </row>
    <row r="23" spans="2:16" s="34" customFormat="1" ht="24" customHeight="1" x14ac:dyDescent="0.45">
      <c r="B23" s="40" t="s">
        <v>59</v>
      </c>
      <c r="C23" s="41" t="s">
        <v>18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2"/>
    </row>
    <row r="25" spans="2:16" ht="111" customHeight="1" x14ac:dyDescent="0.45"/>
    <row r="29" spans="2:16" ht="14.25" customHeight="1" x14ac:dyDescent="0.45"/>
  </sheetData>
  <sheetProtection algorithmName="SHA-512" hashValue="Ilpuuqetry3GWEh8pu8a7dxsb1NvuZQr6h7bbIPqXEzgJAt1o7vkfI/fLCU+P3gn72aPBv/bxq4GCk7SYL+BtA==" saltValue="EhLl0h13i+nfzxmdTrKtpA==" spinCount="100000" sheet="1" objects="1" scenarios="1" autoFilter="0"/>
  <mergeCells count="12">
    <mergeCell ref="C22:P22"/>
    <mergeCell ref="H6:L6"/>
    <mergeCell ref="B8:P8"/>
    <mergeCell ref="B10:P10"/>
    <mergeCell ref="B9:P9"/>
    <mergeCell ref="B11:P11"/>
    <mergeCell ref="C21:P21"/>
    <mergeCell ref="B12:P12"/>
    <mergeCell ref="C20:P20"/>
    <mergeCell ref="C19:P19"/>
    <mergeCell ref="C18:P18"/>
    <mergeCell ref="C14:P14"/>
  </mergeCells>
  <phoneticPr fontId="47" type="noConversion"/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D3" sqref="D3:I3"/>
    </sheetView>
  </sheetViews>
  <sheetFormatPr defaultColWidth="9.1796875" defaultRowHeight="16.5" x14ac:dyDescent="0.45"/>
  <cols>
    <col min="1" max="1" width="1.54296875" style="96" customWidth="1"/>
    <col min="2" max="2" width="12.7265625" style="61" customWidth="1"/>
    <col min="3" max="3" width="12.1796875" style="61" customWidth="1"/>
    <col min="4" max="4" width="6.453125" style="61" customWidth="1"/>
    <col min="5" max="5" width="9.1796875" style="61"/>
    <col min="6" max="6" width="17.81640625" style="61" customWidth="1"/>
    <col min="7" max="7" width="1.54296875" style="61" customWidth="1"/>
    <col min="8" max="8" width="16.81640625" style="61" customWidth="1"/>
    <col min="9" max="9" width="1.54296875" style="61" customWidth="1"/>
    <col min="10" max="10" width="16.54296875" style="61" customWidth="1"/>
    <col min="11" max="11" width="1.54296875" style="61" customWidth="1"/>
    <col min="12" max="12" width="17.7265625" style="61" customWidth="1"/>
    <col min="13" max="13" width="1.54296875" style="61" customWidth="1"/>
    <col min="14" max="14" width="18" style="61" customWidth="1"/>
    <col min="15" max="15" width="8.54296875" style="96" customWidth="1"/>
    <col min="16" max="16384" width="9.1796875" style="61"/>
  </cols>
  <sheetData>
    <row r="1" spans="1:15" s="96" customFormat="1" ht="10" customHeight="1" thickBot="1" x14ac:dyDescent="0.5"/>
    <row r="2" spans="1:15" ht="17" thickBot="1" x14ac:dyDescent="0.5">
      <c r="B2" s="82"/>
      <c r="C2" s="83"/>
      <c r="D2" s="83"/>
      <c r="E2" s="68"/>
      <c r="F2" s="68"/>
      <c r="G2" s="68"/>
      <c r="H2" s="68"/>
      <c r="I2" s="68"/>
      <c r="J2" s="68"/>
      <c r="K2" s="68"/>
      <c r="L2" s="68"/>
      <c r="M2" s="88"/>
      <c r="N2" s="89"/>
    </row>
    <row r="3" spans="1:15" s="62" customFormat="1" ht="33.75" customHeight="1" thickBot="1" x14ac:dyDescent="0.4">
      <c r="A3" s="97"/>
      <c r="B3" s="84" t="s">
        <v>27</v>
      </c>
      <c r="C3" s="85"/>
      <c r="D3" s="184"/>
      <c r="E3" s="185"/>
      <c r="F3" s="185"/>
      <c r="G3" s="185"/>
      <c r="H3" s="185"/>
      <c r="I3" s="186"/>
      <c r="J3" s="93" t="s">
        <v>28</v>
      </c>
      <c r="K3" s="94"/>
      <c r="L3" s="187"/>
      <c r="M3" s="188"/>
      <c r="N3" s="135">
        <f>IF(PPP!J11&gt;0,IF(SVP!J14+'DÚ, DD, DDŠ a VÚ'!J10&gt;0,1,0),0)</f>
        <v>0</v>
      </c>
      <c r="O3" s="97"/>
    </row>
    <row r="4" spans="1:15" ht="17" thickBot="1" x14ac:dyDescent="0.5">
      <c r="B4" s="86"/>
      <c r="C4" s="87"/>
      <c r="D4" s="87"/>
      <c r="E4" s="90"/>
      <c r="F4" s="90"/>
      <c r="G4" s="90"/>
      <c r="H4" s="90"/>
      <c r="I4" s="90"/>
      <c r="J4" s="90"/>
      <c r="K4" s="90"/>
      <c r="L4" s="90"/>
      <c r="M4" s="91"/>
      <c r="N4" s="92"/>
    </row>
    <row r="5" spans="1:15" s="96" customFormat="1" ht="10" customHeight="1" thickBot="1" x14ac:dyDescent="0.5">
      <c r="B5" s="95"/>
      <c r="C5" s="95"/>
      <c r="D5" s="95"/>
      <c r="E5" s="5"/>
      <c r="F5" s="5"/>
      <c r="G5" s="5"/>
      <c r="H5" s="5"/>
      <c r="I5" s="5"/>
      <c r="J5" s="5"/>
      <c r="K5" s="5"/>
      <c r="L5" s="5"/>
      <c r="M5" s="5"/>
      <c r="N5" s="47"/>
    </row>
    <row r="6" spans="1:15" ht="14.15" customHeight="1" x14ac:dyDescent="0.45">
      <c r="B6" s="67"/>
      <c r="C6" s="68"/>
      <c r="D6" s="68"/>
      <c r="E6" s="68"/>
      <c r="F6" s="68"/>
      <c r="G6" s="73"/>
      <c r="H6" s="73"/>
      <c r="I6" s="73"/>
      <c r="J6" s="74"/>
      <c r="K6" s="73"/>
      <c r="L6" s="75"/>
      <c r="M6" s="76"/>
      <c r="N6" s="77"/>
    </row>
    <row r="7" spans="1:15" ht="33" x14ac:dyDescent="0.65">
      <c r="B7" s="69" t="s">
        <v>13</v>
      </c>
      <c r="C7" s="70"/>
      <c r="D7" s="70"/>
      <c r="E7" s="71"/>
      <c r="F7" s="65" t="s">
        <v>4</v>
      </c>
      <c r="G7" s="70"/>
      <c r="H7" s="65" t="s">
        <v>5</v>
      </c>
      <c r="I7" s="70"/>
      <c r="J7" s="65" t="s">
        <v>12</v>
      </c>
      <c r="K7" s="70"/>
      <c r="L7" s="189" t="str">
        <f>IF(J8&lt;F8,"Celkový požadavek je nižší, než hranice minimální dotace 100 000 Kč","")</f>
        <v/>
      </c>
      <c r="M7" s="189"/>
      <c r="N7" s="190"/>
    </row>
    <row r="8" spans="1:15" ht="27.75" customHeight="1" x14ac:dyDescent="0.45">
      <c r="B8" s="195" t="str">
        <f>IF(N3=1,"chybná kombinace subjektů"," ")</f>
        <v xml:space="preserve"> </v>
      </c>
      <c r="C8" s="196"/>
      <c r="D8" s="196"/>
      <c r="E8" s="197"/>
      <c r="F8" s="66">
        <f>IF(OR(PPP!J11&lt;&gt;0,SVP!J14&lt;&gt;0,'DÚ, DD, DDŠ a VÚ'!J10&lt;&gt;0,),100000,0)</f>
        <v>0</v>
      </c>
      <c r="G8" s="70"/>
      <c r="H8" s="66">
        <f>PPP!E6+SVP!E6+'DÚ, DD, DDŠ a VÚ'!E6</f>
        <v>0</v>
      </c>
      <c r="I8" s="70"/>
      <c r="J8" s="66">
        <f>PPP!J11+SVP!J14+'DÚ, DD, DDŠ a VÚ'!J10</f>
        <v>0</v>
      </c>
      <c r="K8" s="70"/>
      <c r="L8" s="191" t="str">
        <f>IF(J8&gt;H8,"Celkový požadavek překročil maximální možnou dotaci.","")</f>
        <v/>
      </c>
      <c r="M8" s="191"/>
      <c r="N8" s="192"/>
    </row>
    <row r="9" spans="1:15" ht="14.15" customHeight="1" thickBot="1" x14ac:dyDescent="0.5">
      <c r="B9" s="193"/>
      <c r="C9" s="194"/>
      <c r="D9" s="194"/>
      <c r="E9" s="72"/>
      <c r="F9" s="72"/>
      <c r="G9" s="78"/>
      <c r="H9" s="78"/>
      <c r="I9" s="78"/>
      <c r="J9" s="79"/>
      <c r="K9" s="78"/>
      <c r="L9" s="79"/>
      <c r="M9" s="80"/>
      <c r="N9" s="81"/>
    </row>
    <row r="10" spans="1:15" s="96" customFormat="1" ht="10" customHeight="1" x14ac:dyDescent="0.45"/>
  </sheetData>
  <sheetProtection algorithmName="SHA-512" hashValue="vzUtb1LSsigfXG4XbPJYa2S8gMQ1AqCASFgYtsAu10sGTfoCVU17tl/8ysmHGNPTpnFkrV67fDqIbbkIFKnm2A==" saltValue="fxdDwQMo6itH+DQfAkmmKA==" spinCount="100000" sheet="1" objects="1" scenarios="1" autoFilter="0"/>
  <mergeCells count="6">
    <mergeCell ref="D3:I3"/>
    <mergeCell ref="L3:M3"/>
    <mergeCell ref="L7:N7"/>
    <mergeCell ref="L8:N8"/>
    <mergeCell ref="B9:D9"/>
    <mergeCell ref="B8:E8"/>
  </mergeCells>
  <conditionalFormatting sqref="J8">
    <cfRule type="expression" dxfId="14" priority="2">
      <formula>$J$8&gt;$H$8</formula>
    </cfRule>
    <cfRule type="expression" priority="3" stopIfTrue="1">
      <formula>$J$8=0</formula>
    </cfRule>
    <cfRule type="expression" dxfId="13" priority="4">
      <formula>$J$8&lt;100000</formula>
    </cfRule>
  </conditionalFormatting>
  <dataValidations count="2">
    <dataValidation type="textLength" allowBlank="1" showInputMessage="1" showErrorMessage="1" error="zadejte devítimístné číslo" sqref="L3:M3" xr:uid="{00000000-0002-0000-0100-000000000000}">
      <formula1>0</formula1>
      <formula2>8</formula2>
    </dataValidation>
    <dataValidation type="whole" allowBlank="1" showInputMessage="1" showErrorMessage="1" sqref="H29" xr:uid="{ECB88595-A1A2-423B-85D0-1314520C0961}">
      <formula1>0</formula1>
      <formula2>100000000</formula2>
    </dataValidation>
  </dataValidation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9"/>
  <sheetViews>
    <sheetView zoomScaleNormal="100" workbookViewId="0">
      <selection activeCell="D5" sqref="D5"/>
    </sheetView>
  </sheetViews>
  <sheetFormatPr defaultColWidth="9.1796875" defaultRowHeight="16" x14ac:dyDescent="0.45"/>
  <cols>
    <col min="1" max="1" width="1.7265625" style="2" customWidth="1"/>
    <col min="2" max="2" width="7.7265625" style="4" customWidth="1"/>
    <col min="3" max="3" width="15.7265625" style="2" customWidth="1"/>
    <col min="4" max="4" width="11" style="2" customWidth="1"/>
    <col min="5" max="5" width="18.54296875" style="2" customWidth="1"/>
    <col min="6" max="6" width="1.7265625" style="2" customWidth="1"/>
    <col min="7" max="7" width="13.7265625" style="2" customWidth="1"/>
    <col min="8" max="8" width="13.54296875" style="2" customWidth="1"/>
    <col min="9" max="9" width="10.81640625" style="5" hidden="1" customWidth="1"/>
    <col min="10" max="10" width="15.7265625" style="3" customWidth="1"/>
    <col min="11" max="11" width="1.7265625" style="5" customWidth="1"/>
    <col min="12" max="12" width="11.54296875" style="2" customWidth="1"/>
    <col min="13" max="13" width="11.81640625" style="2" customWidth="1"/>
    <col min="14" max="14" width="1.7265625" style="55" customWidth="1"/>
    <col min="15" max="16384" width="9.1796875" style="2"/>
  </cols>
  <sheetData>
    <row r="1" spans="2:14" ht="17" thickBot="1" x14ac:dyDescent="0.5">
      <c r="B1" s="64"/>
    </row>
    <row r="2" spans="2:14" ht="9.75" customHeight="1" x14ac:dyDescent="0.45">
      <c r="B2" s="201" t="s">
        <v>21</v>
      </c>
      <c r="C2" s="202"/>
      <c r="D2" s="202"/>
      <c r="E2" s="202"/>
      <c r="F2" s="105"/>
      <c r="G2" s="205" t="s">
        <v>6</v>
      </c>
      <c r="H2" s="210" t="s">
        <v>49</v>
      </c>
      <c r="I2" s="142"/>
      <c r="J2" s="213" t="s">
        <v>7</v>
      </c>
      <c r="L2" s="205" t="s">
        <v>17</v>
      </c>
      <c r="M2" s="205" t="s">
        <v>15</v>
      </c>
    </row>
    <row r="3" spans="2:14" ht="25.5" customHeight="1" x14ac:dyDescent="0.45">
      <c r="B3" s="203"/>
      <c r="C3" s="204"/>
      <c r="D3" s="204"/>
      <c r="E3" s="204"/>
      <c r="F3" s="106"/>
      <c r="G3" s="206"/>
      <c r="H3" s="211"/>
      <c r="I3" s="143"/>
      <c r="J3" s="214"/>
      <c r="L3" s="206"/>
      <c r="M3" s="206"/>
    </row>
    <row r="4" spans="2:14" ht="30" customHeight="1" x14ac:dyDescent="0.45">
      <c r="B4" s="203"/>
      <c r="C4" s="204"/>
      <c r="D4" s="204"/>
      <c r="E4" s="204"/>
      <c r="F4" s="106"/>
      <c r="G4" s="206"/>
      <c r="H4" s="211"/>
      <c r="I4" s="144"/>
      <c r="J4" s="214"/>
      <c r="L4" s="206"/>
      <c r="M4" s="206"/>
    </row>
    <row r="5" spans="2:14" ht="33" customHeight="1" x14ac:dyDescent="0.45">
      <c r="B5" s="208" t="s">
        <v>48</v>
      </c>
      <c r="C5" s="209"/>
      <c r="D5" s="134"/>
      <c r="E5" s="128" t="s">
        <v>5</v>
      </c>
      <c r="F5" s="106"/>
      <c r="G5" s="206"/>
      <c r="H5" s="211"/>
      <c r="I5" s="144"/>
      <c r="J5" s="214"/>
      <c r="L5" s="206"/>
      <c r="M5" s="206"/>
    </row>
    <row r="6" spans="2:14" s="1" customFormat="1" ht="28.5" customHeight="1" x14ac:dyDescent="0.35">
      <c r="B6" s="208" t="s">
        <v>45</v>
      </c>
      <c r="C6" s="209"/>
      <c r="D6" s="134"/>
      <c r="E6" s="111">
        <f>G9*INT(1720/12*D6*D5)</f>
        <v>0</v>
      </c>
      <c r="F6" s="106"/>
      <c r="G6" s="206"/>
      <c r="H6" s="211"/>
      <c r="I6" s="144"/>
      <c r="J6" s="214"/>
      <c r="K6" s="6"/>
      <c r="L6" s="206"/>
      <c r="M6" s="206"/>
      <c r="N6" s="56"/>
    </row>
    <row r="7" spans="2:14" s="1" customFormat="1" ht="9" customHeight="1" thickBot="1" x14ac:dyDescent="0.4">
      <c r="B7" s="129"/>
      <c r="C7" s="130"/>
      <c r="D7" s="130"/>
      <c r="E7" s="130"/>
      <c r="F7" s="131"/>
      <c r="G7" s="207"/>
      <c r="H7" s="212"/>
      <c r="I7" s="145"/>
      <c r="J7" s="215"/>
      <c r="K7" s="6"/>
      <c r="L7" s="207"/>
      <c r="M7" s="207"/>
      <c r="N7" s="56"/>
    </row>
    <row r="8" spans="2:14" s="5" customFormat="1" ht="10" customHeight="1" thickBot="1" x14ac:dyDescent="0.5">
      <c r="B8" s="45"/>
      <c r="J8" s="47"/>
      <c r="N8" s="55"/>
    </row>
    <row r="9" spans="2:14" s="1" customFormat="1" ht="45" customHeight="1" thickBot="1" x14ac:dyDescent="0.4">
      <c r="B9" s="8" t="s">
        <v>25</v>
      </c>
      <c r="C9" s="216" t="s">
        <v>26</v>
      </c>
      <c r="D9" s="216"/>
      <c r="E9" s="216"/>
      <c r="F9" s="217"/>
      <c r="G9" s="9">
        <v>645</v>
      </c>
      <c r="H9" s="53">
        <f>(INT(M9/12*1720*L9))</f>
        <v>0</v>
      </c>
      <c r="I9" s="146">
        <f>(INT(M9/12*1720*L9))</f>
        <v>0</v>
      </c>
      <c r="J9" s="10">
        <f>H9*G9</f>
        <v>0</v>
      </c>
      <c r="K9" s="6"/>
      <c r="L9" s="98"/>
      <c r="M9" s="48"/>
      <c r="N9" s="56"/>
    </row>
    <row r="10" spans="2:14" s="1" customFormat="1" ht="45" customHeight="1" thickBot="1" x14ac:dyDescent="0.4">
      <c r="B10" s="101" t="s">
        <v>24</v>
      </c>
      <c r="C10" s="198" t="s">
        <v>54</v>
      </c>
      <c r="D10" s="199"/>
      <c r="E10" s="199"/>
      <c r="F10" s="200"/>
      <c r="G10" s="32">
        <v>645</v>
      </c>
      <c r="H10" s="141">
        <f>(INT(M10/12*1720*L10))</f>
        <v>0</v>
      </c>
      <c r="I10" s="147">
        <f>(INT(M10/12*1720*L10))</f>
        <v>0</v>
      </c>
      <c r="J10" s="149">
        <f>H10*G10</f>
        <v>0</v>
      </c>
      <c r="K10" s="6"/>
      <c r="L10" s="99"/>
      <c r="M10" s="49"/>
      <c r="N10" s="56"/>
    </row>
    <row r="11" spans="2:14" s="1" customFormat="1" ht="18" thickBot="1" x14ac:dyDescent="0.4">
      <c r="B11" s="13" t="s">
        <v>46</v>
      </c>
      <c r="C11" s="14"/>
      <c r="D11" s="14"/>
      <c r="E11" s="50" t="str">
        <f>IF($J$11&gt;$E$6,"hodnota není v limitu"," možno ještě rozdělit")</f>
        <v xml:space="preserve"> možno ještě rozdělit</v>
      </c>
      <c r="F11" s="14"/>
      <c r="G11" s="43">
        <f>IF($J$11&gt;$E$6," ",I11 )</f>
        <v>0</v>
      </c>
      <c r="H11" s="43"/>
      <c r="I11" s="148">
        <f>E6-J11</f>
        <v>0</v>
      </c>
      <c r="J11" s="12">
        <f>SUM(J9:J10)</f>
        <v>0</v>
      </c>
      <c r="K11" s="6"/>
      <c r="N11" s="56"/>
    </row>
    <row r="12" spans="2:14" s="5" customFormat="1" x14ac:dyDescent="0.45">
      <c r="B12" s="45"/>
      <c r="J12" s="47"/>
      <c r="K12" s="6"/>
      <c r="N12" s="56"/>
    </row>
    <row r="13" spans="2:14" s="5" customFormat="1" x14ac:dyDescent="0.45">
      <c r="B13" s="58"/>
      <c r="J13" s="47"/>
      <c r="K13" s="6"/>
      <c r="N13" s="56"/>
    </row>
    <row r="14" spans="2:14" s="5" customFormat="1" x14ac:dyDescent="0.45">
      <c r="B14" s="58"/>
      <c r="J14" s="46"/>
      <c r="K14" s="6"/>
      <c r="N14" s="56"/>
    </row>
    <row r="15" spans="2:14" s="5" customFormat="1" x14ac:dyDescent="0.45">
      <c r="J15" s="47"/>
      <c r="K15" s="6"/>
      <c r="N15" s="56"/>
    </row>
    <row r="16" spans="2:14" s="5" customFormat="1" x14ac:dyDescent="0.45">
      <c r="J16" s="47"/>
      <c r="K16" s="6"/>
      <c r="N16" s="56"/>
    </row>
    <row r="17" spans="2:14" s="5" customFormat="1" x14ac:dyDescent="0.45">
      <c r="B17" s="58"/>
      <c r="J17" s="47"/>
      <c r="K17" s="6"/>
      <c r="N17" s="56"/>
    </row>
    <row r="18" spans="2:14" s="5" customFormat="1" x14ac:dyDescent="0.45">
      <c r="B18" s="58"/>
      <c r="J18" s="47"/>
      <c r="N18" s="55"/>
    </row>
    <row r="19" spans="2:14" s="5" customFormat="1" x14ac:dyDescent="0.45">
      <c r="B19" s="58"/>
      <c r="J19" s="47"/>
      <c r="N19" s="55"/>
    </row>
  </sheetData>
  <sheetProtection algorithmName="SHA-512" hashValue="mCK+VVW98F0y00NFrx0E3SSdgwOsSrDtnRo/+Sl8Su4HuV24wAxhzmRqpBcTAeoikvWkLRofktnZe5lBaYuXFQ==" saltValue="oHvfHuii6kIPwk20OVnfGA==" spinCount="100000" sheet="1" objects="1" scenarios="1" autoFilter="0"/>
  <mergeCells count="10">
    <mergeCell ref="M2:M7"/>
    <mergeCell ref="G2:G7"/>
    <mergeCell ref="H2:H7"/>
    <mergeCell ref="J2:J7"/>
    <mergeCell ref="C9:F9"/>
    <mergeCell ref="C10:F10"/>
    <mergeCell ref="B2:E4"/>
    <mergeCell ref="L2:L7"/>
    <mergeCell ref="B6:C6"/>
    <mergeCell ref="B5:C5"/>
  </mergeCells>
  <conditionalFormatting sqref="B5:C5">
    <cfRule type="expression" dxfId="12" priority="2">
      <formula>$M$10&gt;$D$5</formula>
    </cfRule>
    <cfRule type="expression" dxfId="11" priority="3">
      <formula>$M$9&gt;$D$5</formula>
    </cfRule>
  </conditionalFormatting>
  <conditionalFormatting sqref="E11:J11">
    <cfRule type="expression" dxfId="10" priority="114" stopIfTrue="1">
      <formula>$J$11&gt;$E$6</formula>
    </cfRule>
  </conditionalFormatting>
  <conditionalFormatting sqref="H9:I10 L9:M10">
    <cfRule type="expression" dxfId="9" priority="8">
      <formula>$D$6="Ano"</formula>
    </cfRule>
  </conditionalFormatting>
  <conditionalFormatting sqref="L2:L7">
    <cfRule type="expression" dxfId="8" priority="1">
      <formula>$L$9+$L$10&gt;$D$6</formula>
    </cfRule>
  </conditionalFormatting>
  <dataValidations xWindow="278" yWindow="596" count="2">
    <dataValidation type="decimal" operator="greaterThanOrEqual" allowBlank="1" showInputMessage="1" showErrorMessage="1" sqref="L9:L10" xr:uid="{00000000-0002-0000-0200-000003000000}">
      <formula1>0</formula1>
    </dataValidation>
    <dataValidation type="decimal" allowBlank="1" showInputMessage="1" showErrorMessage="1" sqref="D5" xr:uid="{54279A67-9D3B-40AE-A54A-3666730B7415}">
      <formula1>12</formula1>
      <formula2>29</formula2>
    </dataValidation>
  </dataValidations>
  <pageMargins left="0.51181102362204722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78" yWindow="596" count="2">
        <x14:dataValidation type="list" allowBlank="1" showInputMessage="1" showErrorMessage="1" xr:uid="{EB2AC2A6-813A-44BD-8350-4B25C36D6798}">
          <x14:formula1>
            <xm:f>data!#REF!</xm:f>
          </x14:formula1>
          <xm:sqref>L9:L10</xm:sqref>
        </x14:dataValidation>
        <x14:dataValidation type="list" allowBlank="1" showInputMessage="1" showErrorMessage="1" xr:uid="{FBFEAFD5-5E18-4AC2-8249-D802CCA2FD9C}">
          <x14:formula1>
            <xm:f>data!$A$1:$A$30</xm:f>
          </x14:formula1>
          <xm:sqref>M9:M10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topLeftCell="A4" zoomScale="90" zoomScaleNormal="90" workbookViewId="0">
      <selection activeCell="D6" sqref="D6"/>
    </sheetView>
  </sheetViews>
  <sheetFormatPr defaultColWidth="9.1796875" defaultRowHeight="16" x14ac:dyDescent="0.45"/>
  <cols>
    <col min="1" max="1" width="1.7265625" style="5" customWidth="1"/>
    <col min="2" max="2" width="7.7265625" style="4" customWidth="1"/>
    <col min="3" max="3" width="20.54296875" style="2" customWidth="1"/>
    <col min="4" max="4" width="10.54296875" style="2" customWidth="1"/>
    <col min="5" max="5" width="16.7265625" style="2" customWidth="1"/>
    <col min="6" max="6" width="1.7265625" style="2" customWidth="1"/>
    <col min="7" max="7" width="13.7265625" style="2" customWidth="1"/>
    <col min="8" max="8" width="15.7265625" style="2" customWidth="1"/>
    <col min="9" max="9" width="10.26953125" style="5" hidden="1" customWidth="1"/>
    <col min="10" max="10" width="15.7265625" style="3" customWidth="1"/>
    <col min="11" max="11" width="1.7265625" style="5" customWidth="1"/>
    <col min="12" max="12" width="11.7265625" style="2" customWidth="1"/>
    <col min="13" max="13" width="14.7265625" style="2" customWidth="1"/>
    <col min="14" max="14" width="5.26953125" style="5" hidden="1" customWidth="1"/>
    <col min="15" max="15" width="1.7265625" style="5" customWidth="1"/>
    <col min="16" max="16" width="11.7265625" style="2" customWidth="1"/>
    <col min="17" max="17" width="14.7265625" style="2" customWidth="1"/>
    <col min="18" max="18" width="7.54296875" style="5" hidden="1" customWidth="1"/>
    <col min="19" max="19" width="1.7265625" style="5" customWidth="1"/>
    <col min="20" max="20" width="11.7265625" style="2" customWidth="1"/>
    <col min="21" max="21" width="14.7265625" style="2" customWidth="1"/>
    <col min="22" max="22" width="4.1796875" style="5" hidden="1" customWidth="1"/>
    <col min="23" max="16384" width="9.1796875" style="2"/>
  </cols>
  <sheetData>
    <row r="1" spans="1:22" ht="15.75" customHeight="1" thickBot="1" x14ac:dyDescent="0.5">
      <c r="B1" s="64"/>
    </row>
    <row r="2" spans="1:22" ht="8.25" customHeight="1" x14ac:dyDescent="0.45">
      <c r="B2" s="7"/>
      <c r="C2" s="15"/>
      <c r="D2" s="15"/>
      <c r="E2" s="15"/>
      <c r="F2" s="15"/>
      <c r="G2" s="218" t="s">
        <v>6</v>
      </c>
      <c r="H2" s="233" t="s">
        <v>60</v>
      </c>
      <c r="I2" s="150"/>
      <c r="J2" s="230" t="s">
        <v>7</v>
      </c>
      <c r="L2" s="221" t="s">
        <v>50</v>
      </c>
      <c r="M2" s="222"/>
      <c r="P2" s="221" t="s">
        <v>61</v>
      </c>
      <c r="Q2" s="222"/>
      <c r="T2" s="221" t="s">
        <v>62</v>
      </c>
      <c r="U2" s="222"/>
    </row>
    <row r="3" spans="1:22" ht="25.5" customHeight="1" thickBot="1" x14ac:dyDescent="0.5">
      <c r="B3" s="238" t="s">
        <v>22</v>
      </c>
      <c r="C3" s="239"/>
      <c r="D3" s="239"/>
      <c r="E3" s="239"/>
      <c r="F3" s="107"/>
      <c r="G3" s="219"/>
      <c r="H3" s="234"/>
      <c r="I3" s="151"/>
      <c r="J3" s="231"/>
      <c r="L3" s="223"/>
      <c r="M3" s="224"/>
      <c r="P3" s="223"/>
      <c r="Q3" s="224"/>
      <c r="T3" s="223"/>
      <c r="U3" s="224"/>
    </row>
    <row r="4" spans="1:22" ht="20.149999999999999" customHeight="1" x14ac:dyDescent="0.45">
      <c r="B4" s="238"/>
      <c r="C4" s="239"/>
      <c r="D4" s="239"/>
      <c r="E4" s="239"/>
      <c r="F4" s="107"/>
      <c r="G4" s="219"/>
      <c r="H4" s="234"/>
      <c r="I4" s="152"/>
      <c r="J4" s="231"/>
      <c r="L4" s="218" t="s">
        <v>17</v>
      </c>
      <c r="M4" s="218" t="s">
        <v>15</v>
      </c>
      <c r="P4" s="218" t="s">
        <v>17</v>
      </c>
      <c r="Q4" s="218" t="s">
        <v>15</v>
      </c>
      <c r="T4" s="218" t="s">
        <v>17</v>
      </c>
      <c r="U4" s="218" t="s">
        <v>15</v>
      </c>
    </row>
    <row r="5" spans="1:22" ht="22.5" customHeight="1" x14ac:dyDescent="0.45">
      <c r="B5" s="110"/>
      <c r="C5" s="123"/>
      <c r="D5" s="123"/>
      <c r="E5" s="124" t="s">
        <v>5</v>
      </c>
      <c r="F5" s="107"/>
      <c r="G5" s="219"/>
      <c r="H5" s="234"/>
      <c r="I5" s="152">
        <f>IF(D6&gt;40,50,IF(D6&gt;20,40,IF(D6&gt;0,20,0)))</f>
        <v>0</v>
      </c>
      <c r="J5" s="231"/>
      <c r="L5" s="219"/>
      <c r="M5" s="219"/>
      <c r="P5" s="219"/>
      <c r="Q5" s="219"/>
      <c r="T5" s="219"/>
      <c r="U5" s="219"/>
    </row>
    <row r="6" spans="1:22" s="1" customFormat="1" ht="32.25" customHeight="1" x14ac:dyDescent="0.35">
      <c r="A6" s="6"/>
      <c r="B6" s="236" t="s">
        <v>44</v>
      </c>
      <c r="C6" s="237"/>
      <c r="D6" s="134"/>
      <c r="E6" s="132">
        <f>I14</f>
        <v>0</v>
      </c>
      <c r="F6" s="107"/>
      <c r="G6" s="219"/>
      <c r="H6" s="234"/>
      <c r="I6" s="152"/>
      <c r="J6" s="231"/>
      <c r="K6" s="6"/>
      <c r="L6" s="219"/>
      <c r="M6" s="219"/>
      <c r="N6" s="6"/>
      <c r="O6" s="6"/>
      <c r="P6" s="219"/>
      <c r="Q6" s="219"/>
      <c r="R6" s="6"/>
      <c r="S6" s="6"/>
      <c r="T6" s="219"/>
      <c r="U6" s="219"/>
      <c r="V6" s="6"/>
    </row>
    <row r="7" spans="1:22" s="1" customFormat="1" ht="9.75" customHeight="1" thickBot="1" x14ac:dyDescent="0.4">
      <c r="A7" s="6"/>
      <c r="B7" s="125"/>
      <c r="C7" s="126"/>
      <c r="D7" s="127"/>
      <c r="E7" s="127"/>
      <c r="F7" s="127"/>
      <c r="G7" s="220"/>
      <c r="H7" s="235"/>
      <c r="I7" s="153"/>
      <c r="J7" s="232"/>
      <c r="K7" s="6"/>
      <c r="L7" s="220"/>
      <c r="M7" s="220"/>
      <c r="N7" s="6"/>
      <c r="O7" s="6"/>
      <c r="P7" s="220"/>
      <c r="Q7" s="220"/>
      <c r="R7" s="6"/>
      <c r="S7" s="6"/>
      <c r="T7" s="220"/>
      <c r="U7" s="220"/>
      <c r="V7" s="6"/>
    </row>
    <row r="8" spans="1:22" s="5" customFormat="1" ht="10" customHeight="1" thickBot="1" x14ac:dyDescent="0.5">
      <c r="B8" s="45"/>
      <c r="J8" s="47"/>
    </row>
    <row r="9" spans="1:22" s="1" customFormat="1" ht="45" customHeight="1" thickBot="1" x14ac:dyDescent="0.4">
      <c r="A9" s="6"/>
      <c r="B9" s="18" t="s">
        <v>33</v>
      </c>
      <c r="C9" s="240" t="s">
        <v>29</v>
      </c>
      <c r="D9" s="240"/>
      <c r="E9" s="240"/>
      <c r="F9" s="241"/>
      <c r="G9" s="19">
        <v>645</v>
      </c>
      <c r="H9" s="158">
        <f>N9+R9+V9</f>
        <v>0</v>
      </c>
      <c r="I9" s="154">
        <f>(INT(M9*1720/12)+INT(Q9*1720/12)+INT(U9*1720/12))*G9</f>
        <v>0</v>
      </c>
      <c r="J9" s="16">
        <f>G9*H9</f>
        <v>0</v>
      </c>
      <c r="K9" s="6"/>
      <c r="L9" s="98"/>
      <c r="M9" s="225"/>
      <c r="N9" s="154">
        <f>INT(L9*M9*1720/12)</f>
        <v>0</v>
      </c>
      <c r="O9" s="6"/>
      <c r="P9" s="98"/>
      <c r="Q9" s="225"/>
      <c r="R9" s="154">
        <f>INT(P9*Q9*1720/12)</f>
        <v>0</v>
      </c>
      <c r="S9" s="6"/>
      <c r="T9" s="98"/>
      <c r="U9" s="225"/>
      <c r="V9" s="154">
        <f>INT(T9*U9*1720/12)</f>
        <v>0</v>
      </c>
    </row>
    <row r="10" spans="1:22" s="1" customFormat="1" ht="45" customHeight="1" thickBot="1" x14ac:dyDescent="0.4">
      <c r="A10" s="6"/>
      <c r="B10" s="20" t="s">
        <v>34</v>
      </c>
      <c r="C10" s="244" t="s">
        <v>30</v>
      </c>
      <c r="D10" s="244"/>
      <c r="E10" s="244"/>
      <c r="F10" s="245"/>
      <c r="G10" s="21">
        <v>645</v>
      </c>
      <c r="H10" s="159">
        <f>N10+R10+V10</f>
        <v>0</v>
      </c>
      <c r="I10" s="154">
        <f>(INT(M9*1720/12)+INT(Q9*1720/12)+INT(U9*1720/12))*G10</f>
        <v>0</v>
      </c>
      <c r="J10" s="17">
        <f>G10*H10</f>
        <v>0</v>
      </c>
      <c r="K10" s="6"/>
      <c r="L10" s="98"/>
      <c r="M10" s="226"/>
      <c r="N10" s="154">
        <f>INT(L10*M9*1720/12)</f>
        <v>0</v>
      </c>
      <c r="O10" s="6"/>
      <c r="P10" s="98"/>
      <c r="Q10" s="226"/>
      <c r="R10" s="154">
        <f>INT(P10*Q9*1720/12)</f>
        <v>0</v>
      </c>
      <c r="S10" s="6"/>
      <c r="T10" s="98"/>
      <c r="U10" s="226"/>
      <c r="V10" s="154">
        <f>INT(T10*U9*1720/12)</f>
        <v>0</v>
      </c>
    </row>
    <row r="11" spans="1:22" s="1" customFormat="1" ht="45" customHeight="1" thickBot="1" x14ac:dyDescent="0.4">
      <c r="A11" s="6"/>
      <c r="B11" s="138" t="s">
        <v>35</v>
      </c>
      <c r="C11" s="242" t="s">
        <v>31</v>
      </c>
      <c r="D11" s="242"/>
      <c r="E11" s="242"/>
      <c r="F11" s="243"/>
      <c r="G11" s="139">
        <v>567</v>
      </c>
      <c r="H11" s="166">
        <f>N11+R11+V11</f>
        <v>0</v>
      </c>
      <c r="I11" s="154">
        <f>(INT(M9*1720/12)+INT(Q9*1720/12)+INT(U9*1720/12))*G11</f>
        <v>0</v>
      </c>
      <c r="J11" s="140">
        <f>G11*H11</f>
        <v>0</v>
      </c>
      <c r="K11" s="6"/>
      <c r="L11" s="102"/>
      <c r="M11" s="227"/>
      <c r="N11" s="154">
        <f>INT(L11*M9*1720/12)</f>
        <v>0</v>
      </c>
      <c r="O11" s="6"/>
      <c r="P11" s="102"/>
      <c r="Q11" s="227"/>
      <c r="R11" s="154">
        <f>INT(P11*Q9*1720/12)</f>
        <v>0</v>
      </c>
      <c r="S11" s="6"/>
      <c r="T11" s="102"/>
      <c r="U11" s="227"/>
      <c r="V11" s="154">
        <f>INT(T11*U9*1720/12)</f>
        <v>0</v>
      </c>
    </row>
    <row r="12" spans="1:22" s="5" customFormat="1" ht="10" customHeight="1" thickBot="1" x14ac:dyDescent="0.5">
      <c r="B12" s="45"/>
      <c r="J12" s="47"/>
    </row>
    <row r="13" spans="1:22" s="1" customFormat="1" ht="52" customHeight="1" thickBot="1" x14ac:dyDescent="0.4">
      <c r="A13" s="6"/>
      <c r="B13" s="161" t="s">
        <v>36</v>
      </c>
      <c r="C13" s="228" t="s">
        <v>32</v>
      </c>
      <c r="D13" s="228"/>
      <c r="E13" s="228"/>
      <c r="F13" s="229"/>
      <c r="G13" s="162">
        <v>6816</v>
      </c>
      <c r="H13" s="163"/>
      <c r="I13" s="164">
        <f>I5*G13</f>
        <v>0</v>
      </c>
      <c r="J13" s="165">
        <f>G13*H13</f>
        <v>0</v>
      </c>
      <c r="K13" s="6"/>
      <c r="L13" s="136" t="s">
        <v>63</v>
      </c>
      <c r="M13" s="137">
        <f>I5</f>
        <v>0</v>
      </c>
      <c r="N13" s="133"/>
      <c r="O13" s="6"/>
      <c r="P13" s="160"/>
      <c r="Q13" s="133"/>
      <c r="R13" s="133"/>
      <c r="S13" s="6"/>
      <c r="T13" s="133"/>
      <c r="U13" s="133"/>
      <c r="V13" s="133"/>
    </row>
    <row r="14" spans="1:22" s="1" customFormat="1" ht="18" thickBot="1" x14ac:dyDescent="0.4">
      <c r="A14" s="6"/>
      <c r="B14" s="22" t="s">
        <v>47</v>
      </c>
      <c r="C14" s="23"/>
      <c r="D14" s="23"/>
      <c r="E14" s="100" t="str">
        <f>IF($J$14&gt;$E$6,"hodnota není v limitu"," možno ještě rozdělit")</f>
        <v xml:space="preserve"> možno ještě rozdělit</v>
      </c>
      <c r="F14" s="60"/>
      <c r="G14" s="60">
        <f>IF($J$14&gt;$E$6," ",I14-J14 )</f>
        <v>0</v>
      </c>
      <c r="H14" s="60"/>
      <c r="I14" s="155">
        <f>SUM(I9:I13)</f>
        <v>0</v>
      </c>
      <c r="J14" s="11">
        <f>SUM(J9:J13)</f>
        <v>0</v>
      </c>
      <c r="K14" s="6"/>
      <c r="N14" s="133"/>
      <c r="O14" s="6"/>
      <c r="R14" s="133"/>
      <c r="S14" s="6"/>
      <c r="V14" s="133"/>
    </row>
    <row r="15" spans="1:22" s="5" customFormat="1" x14ac:dyDescent="0.45">
      <c r="B15" s="45"/>
      <c r="J15" s="47"/>
    </row>
    <row r="16" spans="1:22" s="5" customFormat="1" x14ac:dyDescent="0.45">
      <c r="B16" s="57"/>
      <c r="J16" s="47"/>
    </row>
    <row r="17" spans="2:10" s="5" customFormat="1" x14ac:dyDescent="0.45">
      <c r="C17" s="59"/>
      <c r="J17" s="47"/>
    </row>
    <row r="18" spans="2:10" s="5" customFormat="1" x14ac:dyDescent="0.45">
      <c r="B18" s="45"/>
      <c r="C18" s="59"/>
      <c r="J18" s="47"/>
    </row>
    <row r="19" spans="2:10" s="5" customFormat="1" x14ac:dyDescent="0.45">
      <c r="B19" s="45"/>
      <c r="C19" s="59"/>
      <c r="J19" s="47"/>
    </row>
    <row r="20" spans="2:10" s="5" customFormat="1" x14ac:dyDescent="0.45">
      <c r="B20" s="45"/>
      <c r="J20" s="47"/>
    </row>
    <row r="21" spans="2:10" s="5" customFormat="1" x14ac:dyDescent="0.45">
      <c r="B21" s="45"/>
      <c r="J21" s="47"/>
    </row>
    <row r="22" spans="2:10" s="5" customFormat="1" x14ac:dyDescent="0.45">
      <c r="B22" s="45"/>
      <c r="J22" s="47"/>
    </row>
    <row r="23" spans="2:10" s="5" customFormat="1" x14ac:dyDescent="0.45">
      <c r="B23" s="45"/>
      <c r="J23" s="47"/>
    </row>
  </sheetData>
  <sheetProtection algorithmName="SHA-512" hashValue="q/wy6sMFeMtA3nvfxsJDFv5TUbQHMrR0CZc+adjCfRq+jn0ZoEFlYOAfHbjgu6DA1CUnhCdFACJlGSe+OPsQHQ==" saltValue="XjvENnrvFjcv/g9AmQVB0w==" spinCount="100000" sheet="1" objects="1" scenarios="1" autoFilter="0"/>
  <mergeCells count="21">
    <mergeCell ref="P2:Q3"/>
    <mergeCell ref="P4:P7"/>
    <mergeCell ref="Q4:Q7"/>
    <mergeCell ref="Q9:Q11"/>
    <mergeCell ref="T2:U3"/>
    <mergeCell ref="T4:T7"/>
    <mergeCell ref="U4:U7"/>
    <mergeCell ref="U9:U11"/>
    <mergeCell ref="L4:L7"/>
    <mergeCell ref="M4:M7"/>
    <mergeCell ref="L2:M3"/>
    <mergeCell ref="M9:M11"/>
    <mergeCell ref="C13:F13"/>
    <mergeCell ref="J2:J7"/>
    <mergeCell ref="G2:G7"/>
    <mergeCell ref="H2:H7"/>
    <mergeCell ref="B6:C6"/>
    <mergeCell ref="B3:E4"/>
    <mergeCell ref="C9:F9"/>
    <mergeCell ref="C11:F11"/>
    <mergeCell ref="C10:F10"/>
  </mergeCells>
  <phoneticPr fontId="47" type="noConversion"/>
  <conditionalFormatting sqref="E14:J14">
    <cfRule type="expression" dxfId="7" priority="112" stopIfTrue="1">
      <formula>$J$14&gt;$E$6</formula>
    </cfRule>
  </conditionalFormatting>
  <conditionalFormatting sqref="H9:H11">
    <cfRule type="expression" dxfId="6" priority="121">
      <formula>$D$5="Ano"</formula>
    </cfRule>
  </conditionalFormatting>
  <conditionalFormatting sqref="L9:L11">
    <cfRule type="expression" dxfId="5" priority="14">
      <formula>#REF!="Ano"</formula>
    </cfRule>
  </conditionalFormatting>
  <conditionalFormatting sqref="M13">
    <cfRule type="expression" dxfId="4" priority="11">
      <formula>$H$13&gt;$M$13</formula>
    </cfRule>
  </conditionalFormatting>
  <conditionalFormatting sqref="P9:P11">
    <cfRule type="expression" dxfId="3" priority="8">
      <formula>#REF!="Ano"</formula>
    </cfRule>
  </conditionalFormatting>
  <conditionalFormatting sqref="T9:T11">
    <cfRule type="expression" dxfId="2" priority="6">
      <formula>#REF!="Ano"</formula>
    </cfRule>
  </conditionalFormatting>
  <dataValidations count="3">
    <dataValidation type="whole" allowBlank="1" showInputMessage="1" showErrorMessage="1" sqref="H13" xr:uid="{00000000-0002-0000-0400-000000000000}">
      <formula1>0</formula1>
      <formula2>999999</formula2>
    </dataValidation>
    <dataValidation type="decimal" allowBlank="1" showInputMessage="1" showErrorMessage="1" sqref="L9:L12 P9:P12 T9:T12" xr:uid="{41D1D003-D901-49CA-9E91-0AA2F4B3C39E}">
      <formula1>0.1</formula1>
      <formula2>1</formula2>
    </dataValidation>
    <dataValidation type="decimal" allowBlank="1" showInputMessage="1" showErrorMessage="1" sqref="D6" xr:uid="{C9381FDB-F8F5-46D7-A65B-336320AEEDDA}">
      <formula1>0</formula1>
      <formula2>1000</formula2>
    </dataValidation>
  </dataValidations>
  <pageMargins left="0.51181102362204722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45639D-F695-4C4D-8F08-8EDD0045595C}">
          <x14:formula1>
            <xm:f>data!$A$1:$A$30</xm:f>
          </x14:formula1>
          <xm:sqref>M9 Q9 U9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20"/>
  <sheetViews>
    <sheetView workbookViewId="0">
      <selection activeCell="D6" sqref="D6"/>
    </sheetView>
  </sheetViews>
  <sheetFormatPr defaultColWidth="9.1796875" defaultRowHeight="16" x14ac:dyDescent="0.45"/>
  <cols>
    <col min="1" max="1" width="1.7265625" style="2" customWidth="1"/>
    <col min="2" max="2" width="7.7265625" style="4" customWidth="1"/>
    <col min="3" max="3" width="20.54296875" style="2" customWidth="1"/>
    <col min="4" max="4" width="10" style="2" customWidth="1"/>
    <col min="5" max="5" width="16.7265625" style="2" customWidth="1"/>
    <col min="6" max="6" width="1.7265625" style="2" customWidth="1"/>
    <col min="7" max="7" width="13.7265625" style="2" customWidth="1"/>
    <col min="8" max="8" width="15.7265625" style="2" customWidth="1"/>
    <col min="9" max="9" width="9.453125" style="5" hidden="1" customWidth="1"/>
    <col min="10" max="10" width="15.7265625" style="3" customWidth="1"/>
    <col min="11" max="11" width="1.7265625" style="55" customWidth="1"/>
    <col min="12" max="12" width="11.453125" style="2" customWidth="1"/>
    <col min="13" max="13" width="7.54296875" style="2" customWidth="1"/>
    <col min="14" max="16384" width="9.1796875" style="2"/>
  </cols>
  <sheetData>
    <row r="1" spans="2:13" ht="17" thickBot="1" x14ac:dyDescent="0.5">
      <c r="B1" s="64"/>
    </row>
    <row r="2" spans="2:13" ht="9.75" customHeight="1" x14ac:dyDescent="0.45">
      <c r="B2" s="246" t="s">
        <v>23</v>
      </c>
      <c r="C2" s="247"/>
      <c r="D2" s="247"/>
      <c r="E2" s="247"/>
      <c r="F2" s="24"/>
      <c r="G2" s="255" t="s">
        <v>6</v>
      </c>
      <c r="H2" s="258" t="s">
        <v>8</v>
      </c>
      <c r="I2" s="122"/>
      <c r="J2" s="252" t="s">
        <v>7</v>
      </c>
    </row>
    <row r="3" spans="2:13" ht="25.5" customHeight="1" x14ac:dyDescent="0.45">
      <c r="B3" s="248"/>
      <c r="C3" s="249"/>
      <c r="D3" s="249"/>
      <c r="E3" s="249"/>
      <c r="F3" s="108"/>
      <c r="G3" s="256"/>
      <c r="H3" s="259"/>
      <c r="I3" s="121"/>
      <c r="J3" s="253"/>
    </row>
    <row r="4" spans="2:13" ht="45.75" customHeight="1" x14ac:dyDescent="0.45">
      <c r="B4" s="248"/>
      <c r="C4" s="249"/>
      <c r="D4" s="249"/>
      <c r="E4" s="249"/>
      <c r="F4" s="108"/>
      <c r="G4" s="256"/>
      <c r="H4" s="259"/>
      <c r="I4" s="114"/>
      <c r="J4" s="253"/>
    </row>
    <row r="5" spans="2:13" ht="25.5" customHeight="1" x14ac:dyDescent="0.45">
      <c r="B5" s="104"/>
      <c r="C5" s="113"/>
      <c r="D5" s="113"/>
      <c r="E5" s="115" t="s">
        <v>5</v>
      </c>
      <c r="F5" s="108"/>
      <c r="G5" s="256"/>
      <c r="H5" s="259"/>
      <c r="I5" s="116">
        <f>IF(D6&gt;40,50,IF(D6&gt;20,40,IF(D6&gt;0,20,0)))</f>
        <v>0</v>
      </c>
      <c r="J5" s="253"/>
    </row>
    <row r="6" spans="2:13" s="1" customFormat="1" ht="28.5" customHeight="1" x14ac:dyDescent="0.35">
      <c r="B6" s="261" t="s">
        <v>44</v>
      </c>
      <c r="C6" s="262"/>
      <c r="D6" s="134"/>
      <c r="E6" s="112">
        <f>I5*G9</f>
        <v>0</v>
      </c>
      <c r="F6" s="108"/>
      <c r="G6" s="256"/>
      <c r="H6" s="259"/>
      <c r="I6" s="114"/>
      <c r="J6" s="253"/>
      <c r="K6" s="56"/>
    </row>
    <row r="7" spans="2:13" s="1" customFormat="1" ht="18" customHeight="1" thickBot="1" x14ac:dyDescent="0.4">
      <c r="B7" s="117"/>
      <c r="C7" s="118"/>
      <c r="D7" s="118"/>
      <c r="E7" s="118"/>
      <c r="F7" s="119"/>
      <c r="G7" s="257"/>
      <c r="H7" s="260"/>
      <c r="I7" s="120"/>
      <c r="J7" s="254"/>
      <c r="K7" s="56"/>
    </row>
    <row r="8" spans="2:13" s="5" customFormat="1" ht="10" customHeight="1" thickBot="1" x14ac:dyDescent="0.5">
      <c r="B8" s="45"/>
      <c r="J8" s="47"/>
      <c r="K8" s="56"/>
    </row>
    <row r="9" spans="2:13" s="1" customFormat="1" ht="52" customHeight="1" thickBot="1" x14ac:dyDescent="0.4">
      <c r="B9" s="29" t="s">
        <v>43</v>
      </c>
      <c r="C9" s="250" t="s">
        <v>37</v>
      </c>
      <c r="D9" s="250"/>
      <c r="E9" s="250"/>
      <c r="F9" s="251"/>
      <c r="G9" s="30">
        <v>6816</v>
      </c>
      <c r="H9" s="52"/>
      <c r="I9" s="36"/>
      <c r="J9" s="31">
        <f>G9*H9</f>
        <v>0</v>
      </c>
      <c r="K9" s="56"/>
      <c r="L9" s="156" t="s">
        <v>64</v>
      </c>
      <c r="M9" s="157">
        <f>I5</f>
        <v>0</v>
      </c>
    </row>
    <row r="10" spans="2:13" s="1" customFormat="1" ht="18" thickBot="1" x14ac:dyDescent="0.4">
      <c r="B10" s="25" t="s">
        <v>51</v>
      </c>
      <c r="C10" s="26"/>
      <c r="D10" s="26"/>
      <c r="E10" s="51" t="str">
        <f>IF($J$10&gt;$E$6,"hodnota není v limitu"," možno ještě rozdělit")</f>
        <v xml:space="preserve"> možno ještě rozdělit</v>
      </c>
      <c r="F10" s="26"/>
      <c r="G10" s="44">
        <f>IF($J$10&gt;$E$6," ",I10 )</f>
        <v>0</v>
      </c>
      <c r="H10" s="44"/>
      <c r="I10" s="27">
        <f>E6-J10</f>
        <v>0</v>
      </c>
      <c r="J10" s="28">
        <f>SUM(J9:J9)</f>
        <v>0</v>
      </c>
      <c r="K10" s="56"/>
    </row>
    <row r="11" spans="2:13" s="5" customFormat="1" x14ac:dyDescent="0.45">
      <c r="B11" s="45"/>
      <c r="J11" s="47"/>
      <c r="K11" s="56"/>
    </row>
    <row r="12" spans="2:13" s="5" customFormat="1" x14ac:dyDescent="0.45">
      <c r="B12" s="45"/>
      <c r="J12" s="47"/>
      <c r="K12" s="56"/>
    </row>
    <row r="13" spans="2:13" x14ac:dyDescent="0.45">
      <c r="K13" s="56"/>
    </row>
    <row r="14" spans="2:13" x14ac:dyDescent="0.45">
      <c r="K14" s="56"/>
    </row>
    <row r="15" spans="2:13" x14ac:dyDescent="0.45">
      <c r="K15" s="56"/>
    </row>
    <row r="16" spans="2:13" x14ac:dyDescent="0.45">
      <c r="K16" s="56"/>
    </row>
    <row r="17" spans="5:11" x14ac:dyDescent="0.45">
      <c r="K17" s="56"/>
    </row>
    <row r="18" spans="5:11" x14ac:dyDescent="0.45">
      <c r="K18" s="56"/>
    </row>
    <row r="19" spans="5:11" x14ac:dyDescent="0.45">
      <c r="K19" s="56"/>
    </row>
    <row r="20" spans="5:11" ht="25" x14ac:dyDescent="0.7">
      <c r="E20" s="103"/>
      <c r="K20" s="56"/>
    </row>
  </sheetData>
  <sheetProtection algorithmName="SHA-512" hashValue="huV27g7QHD3VTrqVzBiUN1vVLpsezpk9Yc4na/JWZUkaZkp5biMfInx9hewzWK8Sz6LHtqGuiuXW/61akxKeEA==" saltValue="TgM+xo5nUP+HmPkJ+atvQQ==" spinCount="100000" sheet="1" objects="1" scenarios="1" autoFilter="0"/>
  <mergeCells count="6">
    <mergeCell ref="B2:E4"/>
    <mergeCell ref="C9:F9"/>
    <mergeCell ref="J2:J7"/>
    <mergeCell ref="G2:G7"/>
    <mergeCell ref="H2:H7"/>
    <mergeCell ref="B6:C6"/>
  </mergeCells>
  <phoneticPr fontId="47" type="noConversion"/>
  <conditionalFormatting sqref="E10:J10">
    <cfRule type="expression" dxfId="1" priority="109" stopIfTrue="1">
      <formula>$J$10&gt;$E$6</formula>
    </cfRule>
  </conditionalFormatting>
  <conditionalFormatting sqref="M9">
    <cfRule type="expression" dxfId="0" priority="2">
      <formula>H9&gt;M9</formula>
    </cfRule>
  </conditionalFormatting>
  <dataValidations count="2">
    <dataValidation type="whole" allowBlank="1" showInputMessage="1" showErrorMessage="1" sqref="H9" xr:uid="{00000000-0002-0000-0700-000001000000}">
      <formula1>0</formula1>
      <formula2>999999</formula2>
    </dataValidation>
    <dataValidation type="decimal" allowBlank="1" showInputMessage="1" showErrorMessage="1" sqref="D6" xr:uid="{2A0145EB-7B0C-479D-BF86-16D36068CE78}">
      <formula1>0</formula1>
      <formula2>1000</formula2>
    </dataValidation>
  </dataValidations>
  <pageMargins left="0.51181102362204722" right="0.31496062992125984" top="0.39370078740157483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E32" sqref="E32"/>
    </sheetView>
  </sheetViews>
  <sheetFormatPr defaultRowHeight="14.5" x14ac:dyDescent="0.35"/>
  <sheetData>
    <row r="1" spans="1:7" x14ac:dyDescent="0.35">
      <c r="A1">
        <v>0</v>
      </c>
    </row>
    <row r="2" spans="1:7" x14ac:dyDescent="0.35">
      <c r="A2">
        <v>1</v>
      </c>
    </row>
    <row r="3" spans="1:7" x14ac:dyDescent="0.35">
      <c r="A3">
        <v>2</v>
      </c>
    </row>
    <row r="4" spans="1:7" x14ac:dyDescent="0.35">
      <c r="A4">
        <v>3</v>
      </c>
    </row>
    <row r="5" spans="1:7" x14ac:dyDescent="0.35">
      <c r="A5">
        <v>4</v>
      </c>
    </row>
    <row r="6" spans="1:7" x14ac:dyDescent="0.35">
      <c r="A6">
        <v>5</v>
      </c>
    </row>
    <row r="7" spans="1:7" x14ac:dyDescent="0.35">
      <c r="A7">
        <v>6</v>
      </c>
      <c r="G7" s="33"/>
    </row>
    <row r="8" spans="1:7" x14ac:dyDescent="0.35">
      <c r="A8">
        <v>7</v>
      </c>
      <c r="G8" s="33"/>
    </row>
    <row r="9" spans="1:7" x14ac:dyDescent="0.35">
      <c r="A9">
        <v>8</v>
      </c>
      <c r="G9" s="33"/>
    </row>
    <row r="10" spans="1:7" x14ac:dyDescent="0.35">
      <c r="A10">
        <v>9</v>
      </c>
      <c r="G10" s="33"/>
    </row>
    <row r="11" spans="1:7" x14ac:dyDescent="0.35">
      <c r="A11">
        <v>10</v>
      </c>
      <c r="G11" s="33"/>
    </row>
    <row r="12" spans="1:7" x14ac:dyDescent="0.35">
      <c r="A12">
        <v>11</v>
      </c>
    </row>
    <row r="13" spans="1:7" x14ac:dyDescent="0.35">
      <c r="A13">
        <v>12</v>
      </c>
    </row>
    <row r="14" spans="1:7" x14ac:dyDescent="0.35">
      <c r="A14">
        <v>13</v>
      </c>
    </row>
    <row r="15" spans="1:7" x14ac:dyDescent="0.35">
      <c r="A15">
        <v>14</v>
      </c>
    </row>
    <row r="16" spans="1:7" x14ac:dyDescent="0.35">
      <c r="A16">
        <v>15</v>
      </c>
    </row>
    <row r="17" spans="1:1" x14ac:dyDescent="0.35">
      <c r="A17">
        <v>16</v>
      </c>
    </row>
    <row r="18" spans="1:1" x14ac:dyDescent="0.35">
      <c r="A18">
        <v>17</v>
      </c>
    </row>
    <row r="19" spans="1:1" x14ac:dyDescent="0.35">
      <c r="A19">
        <v>18</v>
      </c>
    </row>
    <row r="20" spans="1:1" x14ac:dyDescent="0.35">
      <c r="A20">
        <v>19</v>
      </c>
    </row>
    <row r="21" spans="1:1" x14ac:dyDescent="0.35">
      <c r="A21">
        <v>20</v>
      </c>
    </row>
    <row r="22" spans="1:1" x14ac:dyDescent="0.35">
      <c r="A22">
        <v>21</v>
      </c>
    </row>
    <row r="23" spans="1:1" x14ac:dyDescent="0.35">
      <c r="A23">
        <v>22</v>
      </c>
    </row>
    <row r="24" spans="1:1" x14ac:dyDescent="0.35">
      <c r="A24">
        <v>23</v>
      </c>
    </row>
    <row r="25" spans="1:1" x14ac:dyDescent="0.35">
      <c r="A25">
        <v>24</v>
      </c>
    </row>
    <row r="26" spans="1:1" x14ac:dyDescent="0.35">
      <c r="A26">
        <v>25</v>
      </c>
    </row>
    <row r="27" spans="1:1" x14ac:dyDescent="0.35">
      <c r="A27">
        <v>26</v>
      </c>
    </row>
    <row r="28" spans="1:1" x14ac:dyDescent="0.35">
      <c r="A28">
        <v>27</v>
      </c>
    </row>
    <row r="29" spans="1:1" x14ac:dyDescent="0.35">
      <c r="A29">
        <v>28</v>
      </c>
    </row>
    <row r="30" spans="1:1" x14ac:dyDescent="0.35">
      <c r="A30">
        <v>29</v>
      </c>
    </row>
  </sheetData>
  <sheetProtection algorithmName="SHA-512" hashValue="9A9kBebdsX/hyuWwCpySvkdFnkms47wktzDIrIFXC314RSg2mGjkTKgWPf7yYqLwZQPCKSPmbUuZIjuTU+5p7w==" saltValue="cRkyMM145sgl+euGPSjV0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15OPMSMT0001-78-16276</_dlc_DocId>
    <_dlc_DocIdUrl xmlns="0104a4cd-1400-468e-be1b-c7aad71d7d5a">
      <Url>https://op.msmt.cz/_layouts/15/DocIdRedir.aspx?ID=15OPMSMT0001-78-16276</Url>
      <Description>15OPMSMT0001-78-16276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C8507-BCC9-4E6E-BD00-00A048FE828A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A1DD11DD-E6A7-40E7-A806-D37CF0CB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Úvodní strana</vt:lpstr>
      <vt:lpstr>Souhrn</vt:lpstr>
      <vt:lpstr>PPP</vt:lpstr>
      <vt:lpstr>SVP</vt:lpstr>
      <vt:lpstr>DÚ, DD, DDŠ a VÚ</vt:lpstr>
      <vt:lpstr>data</vt:lpstr>
      <vt:lpstr>'Úvodní strana'!Oblast_tisku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Jedličková Martina</cp:lastModifiedBy>
  <cp:lastPrinted>2024-09-20T13:04:39Z</cp:lastPrinted>
  <dcterms:created xsi:type="dcterms:W3CDTF">2016-02-29T09:42:03Z</dcterms:created>
  <dcterms:modified xsi:type="dcterms:W3CDTF">2025-04-09T08:56:00Z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90a3da03-7cea-4222-b76b-18169988fade</vt:lpwstr>
  </property>
</Properties>
</file>