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op.msmt.cz/zfvunitcostss/OP JAK/SCO ADMIN TÝM/kalkulačka/Verze 4_ISPV 2024/Kalkulacky pro b1_zadost o podporu (ISPV 2024)/"/>
    </mc:Choice>
  </mc:AlternateContent>
  <xr:revisionPtr revIDLastSave="0" documentId="13_ncr:1_{E2F24540-5530-4A0E-8F64-C9517C1A9394}" xr6:coauthVersionLast="47" xr6:coauthVersionMax="47" xr10:uidLastSave="{00000000-0000-0000-0000-000000000000}"/>
  <workbookProtection workbookAlgorithmName="SHA-512" workbookHashValue="FKfpI8MH9I1LhiymUYzfHcMdtBQXo5ng1M2Hyp+bbauHDAKn2catH5b9LLVQUDOrutdq0MccSjXvwQR/btVqDA==" workbookSaltValue="k/sf5I98JowsuXHeRwYQOQ==" workbookSpinCount="100000" lockStructure="1"/>
  <bookViews>
    <workbookView xWindow="-110" yWindow="-110" windowWidth="19420" windowHeight="10300" activeTab="1" xr2:uid="{2CB1BEFE-B22E-41F6-A2AE-7D216ECC9637}"/>
  </bookViews>
  <sheets>
    <sheet name="Základní informace" sheetId="1" r:id="rId1"/>
    <sheet name="Kalkulačka jednoráz. částky" sheetId="2" r:id="rId2"/>
    <sheet name="Základní data ŘO"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 i="3" l="1"/>
  <c r="G7" i="3" s="1"/>
  <c r="F5" i="3"/>
  <c r="G5" i="3" s="1"/>
  <c r="F6" i="3"/>
  <c r="G6" i="3" s="1"/>
  <c r="F4" i="3"/>
  <c r="G4" i="3" s="1"/>
  <c r="D11" i="2" l="1"/>
  <c r="E11" i="2" s="1"/>
</calcChain>
</file>

<file path=xl/sharedStrings.xml><?xml version="1.0" encoding="utf-8"?>
<sst xmlns="http://schemas.openxmlformats.org/spreadsheetml/2006/main" count="52" uniqueCount="44">
  <si>
    <t>POSTUP:</t>
  </si>
  <si>
    <t>1.</t>
  </si>
  <si>
    <t>2.</t>
  </si>
  <si>
    <t>3.</t>
  </si>
  <si>
    <t xml:space="preserve">KALKULAČKA JEDNORÁZOVÉ ČÁSTKY (b1)      </t>
  </si>
  <si>
    <t>VERZE:</t>
  </si>
  <si>
    <t>DATA ISPV ZA OBDOBÍ:</t>
  </si>
  <si>
    <t>Hlavní manažer projektu</t>
  </si>
  <si>
    <t>Administrativní pracovník</t>
  </si>
  <si>
    <t>Projektový manažer</t>
  </si>
  <si>
    <t>Finanční manažer projektu</t>
  </si>
  <si>
    <t>Název projektu</t>
  </si>
  <si>
    <t>Vyplňují se pouze bílé buňky.</t>
  </si>
  <si>
    <t xml:space="preserve">Jednorázová částka představuje celkovou výši osobních nákladů členů administrativního týmu, jež jsou součástí hlavního projektového týmu, za dobu realizace projektu, přičemž výše jednorázové částky závisí na:
•	 výši sazeb mezd/platů pracovních pozic zahrnutých do administrativního týmu (stanovuje ŘO na základě statistik ISPV),
•	 výši úvazků členů administrativního týmu (stanovuje žadatel),
•	 počtu kalendářních měsíců realizace projektu (stanovuje žadatel).
Tzn., výše jednorázové částky se rovná součinu osobních nákladů na administrativní tým na jeden kalendářní měsíc a počtu kalendářních měsíců realizace projektu. 
Kalkulačka jednorázové částky počítá výši osobních nákladů členů administrativního týmu, jež jsou součástí hlavního projektového týmu, za jeden kalendářní měsíc. Osobní náklady na administrativní tým na jeden kalendářní měsíc se vypočtou jako součet měsíčních nákladů na jednotlivé pracovní pozice administrativního týmu, pro něž žadatel stanoví potřebný úvazek. Plánovat lze následující pozice, jejichž náplň práce je uvedena v kap. 5.7 Pravidel pro žadatele a příjemce - specifická část:
•	 Hlavní manažer projektu,
•	 Projektový manažer,
•	 Finanční manažer,
•	 Administrativní pracovník.
Mzdy/platy zahrnují:
a)	 hrubou mzdu, plat nebo odměnu z dohod zaměstnanců pracujících na projektu včetně zákonných náhrad (např. nemocenská hrazená zaměstnavatelem, náhrady za dovolenou včetně dovolené nabíhající po dobu mateřské dovolené, náhrady za osobní překážky v práci či službě – vyšetření nebo ošetření u lékaře, svatba, narození dítěte, promoce, účast na pohřbu rodinného příslušníka, indispoziční volno apod.), resp. příplatků (např. za práci přesčas, práci ve svátek, pokud zaměstnanec vykonával v tomto časovém období práce přímo s projektem související, odměn a prémií atp.);
b)	 odvody na sociální a zdravotní pojištění hrazené zaměstnavatelem;
c)	 zákonné pojištění odpovědnosti zaměstnavatele;
d)	 ostatní obligatorní výdaje zaměstnavatele: příspěvky do fondu kulturních a sociálních potřeb, respektive sociálního fondu (v případě že to vyžaduje právní předpis) apod. </t>
  </si>
  <si>
    <t>Do rozpočtu projektu uveďte do příslušné kategorie nákladů do pole Počet jednotek počet kalendářních měsíců realizace projektu a do pole Jednotková cena částku vypočtenou na listu Kalkulačka jednoráz. částky.</t>
  </si>
  <si>
    <t>Na listu Kalkulačka jednoráz. částky doplňte u všech členů administrativního týmu, jež jsou součástí hlavního projektového týmu a jež plánujete do realizace projektu zapojit, průměrný plánovaný úvazek za jeden kalendářní měsíc realizace projektu.</t>
  </si>
  <si>
    <t>V příloze žádosti o podporu Realizační tým uveďte zdůvodnění výše úvazků jednotlivých členů administrativního týmu hrazených jednorázovou částkou. Zvolená výše úvazků je předmětem hodnocení žádosti o podporu.</t>
  </si>
  <si>
    <t>Další informace</t>
  </si>
  <si>
    <t>% příjemců ve mzdové sféře</t>
  </si>
  <si>
    <t>% příjemců v platové sféře</t>
  </si>
  <si>
    <t>Verze Kalkulačky</t>
  </si>
  <si>
    <t>Pracovní pozice</t>
  </si>
  <si>
    <t>Průměrný úvazek (FTE) za kalendářní měsíc realizace projektu</t>
  </si>
  <si>
    <t>Výše osobních nákladů členů administrativního týmu, jež jsou součástí hlavního projektového týmu, za jeden kalendářní měsíc</t>
  </si>
  <si>
    <t>Počet kalendářních měsíců realizace projektu</t>
  </si>
  <si>
    <t>Jednorázová částka</t>
  </si>
  <si>
    <t>% odvodů za zaměstnavatele na SP/ZP</t>
  </si>
  <si>
    <t>Základní data ŘO pro výpočet</t>
  </si>
  <si>
    <t>Pozice</t>
  </si>
  <si>
    <t>Kód ISPV</t>
  </si>
  <si>
    <t>Diferenciace hrubé mzdy/platu</t>
  </si>
  <si>
    <t>9. decil</t>
  </si>
  <si>
    <t>3. kvartil</t>
  </si>
  <si>
    <t>Hrubá mzda dle ISPV (sazba za 1,0 úvazek za kalendářní měsíc)</t>
  </si>
  <si>
    <t>Hrubý plat dle ISPV (sazba za 1,0 úvazek za kalendářní měsíc)</t>
  </si>
  <si>
    <t>Hrubá mzda/plat dle ISPV (poměrný přepočet dle struktury příjemců)</t>
  </si>
  <si>
    <t>Hrubá mzda/plat dle ISPV včetně odvodů za zaměstnavatele</t>
  </si>
  <si>
    <t>KALKULAČKA JEDNORÁZOVÉ ČÁSTKY:
výpočet výše osobních nákladů členů administrativního týmu, jež jsou součástí hlavního projektového týmu</t>
  </si>
  <si>
    <t>* vyplňují se pouze bílé buňky</t>
  </si>
  <si>
    <t>rok 2024</t>
  </si>
  <si>
    <t>4.0</t>
  </si>
  <si>
    <t>4.0 (pro žádosti o podporu podané 1. 5. 2025 nebo později)</t>
  </si>
  <si>
    <t>Zdroj dat: ISPV za rok 2024</t>
  </si>
  <si>
    <t>Povinná příloha žádosti o podporu při stanovení osobních výdajů na administrativní tým dle Pravidel pro žadatele a příjemce, kap. 5.9.1, bodu b1) - pro žádosti o podporu podané 1. 5. 2025 nebo později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</si>
</sst>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0\ &quot;Kč&quot;"/>
    <numFmt numFmtId="165" formatCode="_-* #,##0\ &quot;Kč&quot;_-;\-* #,##0\ &quot;Kč&quot;_-;_-* &quot;-&quot;??\ &quot;Kč&quot;_-;_-@_-"/>
  </numFmts>
  <fonts count="14" x14ac:knownFonts="1">
    <font>
      <sz val="11"/>
      <color theme="1"/>
      <name val="Calibri"/>
      <family val="2"/>
      <charset val="238"/>
      <scheme val="minor"/>
    </font>
    <font>
      <b/>
      <sz val="11"/>
      <color theme="1"/>
      <name val="Calibri"/>
      <family val="2"/>
      <charset val="238"/>
      <scheme val="minor"/>
    </font>
    <font>
      <sz val="10"/>
      <color theme="1"/>
      <name val="Segoe UI"/>
      <family val="2"/>
      <charset val="238"/>
    </font>
    <font>
      <sz val="11"/>
      <color theme="1"/>
      <name val="Arial"/>
      <family val="2"/>
      <charset val="238"/>
    </font>
    <font>
      <b/>
      <sz val="28"/>
      <color theme="1"/>
      <name val="Segoe UI"/>
      <family val="2"/>
      <charset val="238"/>
    </font>
    <font>
      <b/>
      <sz val="10"/>
      <color theme="1"/>
      <name val="Segoe UI"/>
      <family val="2"/>
      <charset val="238"/>
    </font>
    <font>
      <b/>
      <sz val="16"/>
      <color theme="0"/>
      <name val="Segoe UI"/>
      <family val="2"/>
      <charset val="238"/>
    </font>
    <font>
      <b/>
      <sz val="12"/>
      <color rgb="FF003399"/>
      <name val="Segoe UI"/>
      <family val="2"/>
      <charset val="238"/>
    </font>
    <font>
      <b/>
      <sz val="11"/>
      <color theme="0"/>
      <name val="Segoe UI"/>
      <family val="2"/>
      <charset val="238"/>
    </font>
    <font>
      <sz val="11"/>
      <name val="Calibri"/>
      <family val="2"/>
      <charset val="238"/>
      <scheme val="minor"/>
    </font>
    <font>
      <b/>
      <sz val="11"/>
      <color theme="0"/>
      <name val="Calibri"/>
      <family val="2"/>
      <charset val="238"/>
      <scheme val="minor"/>
    </font>
    <font>
      <sz val="11"/>
      <color theme="0"/>
      <name val="Calibri"/>
      <family val="2"/>
      <charset val="238"/>
      <scheme val="minor"/>
    </font>
    <font>
      <b/>
      <sz val="16"/>
      <color theme="0"/>
      <name val="Calibri"/>
      <family val="2"/>
      <charset val="238"/>
      <scheme val="minor"/>
    </font>
    <font>
      <sz val="11"/>
      <color theme="0"/>
      <name val="Segoe UI"/>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rgb="FF173271"/>
        <bgColor indexed="64"/>
      </patternFill>
    </fill>
    <fill>
      <patternFill patternType="solid">
        <fgColor rgb="FFB3DBD6"/>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57">
    <xf numFmtId="0" fontId="0" fillId="0" borderId="0" xfId="0"/>
    <xf numFmtId="0" fontId="3" fillId="0" borderId="0" xfId="0" applyFont="1" applyProtection="1">
      <protection hidden="1"/>
    </xf>
    <xf numFmtId="0" fontId="2" fillId="0" borderId="0" xfId="0" applyFont="1" applyProtection="1">
      <protection hidden="1"/>
    </xf>
    <xf numFmtId="0" fontId="5" fillId="0" borderId="4" xfId="0" applyFont="1" applyBorder="1" applyAlignment="1" applyProtection="1">
      <alignment horizontal="center" vertical="center"/>
      <protection hidden="1"/>
    </xf>
    <xf numFmtId="0" fontId="7" fillId="0" borderId="0" xfId="0" applyFont="1" applyAlignment="1" applyProtection="1">
      <alignment horizontal="center" vertical="center" wrapText="1" shrinkToFit="1"/>
      <protection hidden="1"/>
    </xf>
    <xf numFmtId="0" fontId="0" fillId="2" borderId="0" xfId="0" applyFill="1"/>
    <xf numFmtId="0" fontId="0" fillId="0" borderId="0" xfId="0" applyAlignment="1">
      <alignment wrapText="1"/>
    </xf>
    <xf numFmtId="0" fontId="1" fillId="0" borderId="0" xfId="0" applyFont="1"/>
    <xf numFmtId="44" fontId="0" fillId="0" borderId="0" xfId="0" applyNumberFormat="1"/>
    <xf numFmtId="44" fontId="1" fillId="0" borderId="0" xfId="0" applyNumberFormat="1" applyFont="1"/>
    <xf numFmtId="44" fontId="0" fillId="0" borderId="0" xfId="0" applyNumberFormat="1" applyAlignment="1">
      <alignment wrapText="1"/>
    </xf>
    <xf numFmtId="0" fontId="9" fillId="2" borderId="0" xfId="0" applyFont="1" applyFill="1"/>
    <xf numFmtId="44" fontId="0" fillId="0" borderId="8" xfId="0" applyNumberFormat="1" applyBorder="1"/>
    <xf numFmtId="4" fontId="0" fillId="0" borderId="12" xfId="0" applyNumberFormat="1" applyBorder="1" applyProtection="1">
      <protection locked="0"/>
    </xf>
    <xf numFmtId="4" fontId="0" fillId="0" borderId="13" xfId="0" applyNumberFormat="1" applyBorder="1" applyProtection="1">
      <protection locked="0"/>
    </xf>
    <xf numFmtId="4" fontId="0" fillId="0" borderId="21" xfId="0" applyNumberFormat="1" applyBorder="1" applyProtection="1">
      <protection locked="0"/>
    </xf>
    <xf numFmtId="164" fontId="10" fillId="3" borderId="10" xfId="0" applyNumberFormat="1" applyFont="1" applyFill="1" applyBorder="1" applyAlignment="1" applyProtection="1">
      <alignment horizontal="center" vertical="center"/>
      <protection hidden="1"/>
    </xf>
    <xf numFmtId="164" fontId="8" fillId="3" borderId="18" xfId="0" applyNumberFormat="1" applyFont="1" applyFill="1" applyBorder="1" applyAlignment="1" applyProtection="1">
      <alignment horizontal="center" vertical="center"/>
      <protection hidden="1"/>
    </xf>
    <xf numFmtId="0" fontId="13" fillId="3" borderId="14" xfId="0" applyFont="1" applyFill="1" applyBorder="1" applyAlignment="1" applyProtection="1">
      <alignment vertical="center" wrapText="1"/>
      <protection hidden="1"/>
    </xf>
    <xf numFmtId="0" fontId="13" fillId="3" borderId="15" xfId="0" applyFont="1" applyFill="1" applyBorder="1" applyAlignment="1" applyProtection="1">
      <alignment vertical="center" wrapText="1"/>
      <protection hidden="1"/>
    </xf>
    <xf numFmtId="0" fontId="13" fillId="3" borderId="20" xfId="0" applyFont="1" applyFill="1" applyBorder="1" applyAlignment="1" applyProtection="1">
      <alignment vertical="center" wrapText="1"/>
      <protection hidden="1"/>
    </xf>
    <xf numFmtId="164" fontId="8" fillId="3" borderId="19" xfId="0" applyNumberFormat="1" applyFont="1" applyFill="1" applyBorder="1" applyAlignment="1" applyProtection="1">
      <alignment horizontal="center" vertical="center" wrapText="1"/>
      <protection hidden="1"/>
    </xf>
    <xf numFmtId="0" fontId="11" fillId="3" borderId="8" xfId="0" applyFont="1" applyFill="1" applyBorder="1" applyAlignment="1">
      <alignment wrapText="1"/>
    </xf>
    <xf numFmtId="44" fontId="11" fillId="3" borderId="8" xfId="0" applyNumberFormat="1" applyFont="1" applyFill="1" applyBorder="1" applyAlignment="1">
      <alignment wrapText="1"/>
    </xf>
    <xf numFmtId="0" fontId="0" fillId="4" borderId="8" xfId="0" applyFill="1" applyBorder="1"/>
    <xf numFmtId="44" fontId="9" fillId="4" borderId="8" xfId="0" applyNumberFormat="1" applyFont="1" applyFill="1" applyBorder="1"/>
    <xf numFmtId="0" fontId="1" fillId="4" borderId="0" xfId="0" applyFont="1" applyFill="1"/>
    <xf numFmtId="0" fontId="0" fillId="4" borderId="0" xfId="0" applyFill="1"/>
    <xf numFmtId="10" fontId="0" fillId="4" borderId="0" xfId="0" applyNumberFormat="1" applyFill="1"/>
    <xf numFmtId="0" fontId="3" fillId="0" borderId="0" xfId="0" applyFont="1" applyAlignment="1" applyProtection="1">
      <alignment horizontal="center"/>
      <protection hidden="1"/>
    </xf>
    <xf numFmtId="0" fontId="3" fillId="0" borderId="1" xfId="0" applyFont="1" applyBorder="1" applyAlignment="1" applyProtection="1">
      <alignment horizontal="center"/>
      <protection hidden="1"/>
    </xf>
    <xf numFmtId="0" fontId="3" fillId="0" borderId="2" xfId="0" applyFont="1" applyBorder="1" applyAlignment="1" applyProtection="1">
      <alignment horizontal="center"/>
      <protection hidden="1"/>
    </xf>
    <xf numFmtId="0" fontId="3" fillId="0" borderId="3" xfId="0" applyFont="1" applyBorder="1" applyAlignment="1" applyProtection="1">
      <alignment horizontal="center"/>
      <protection hidden="1"/>
    </xf>
    <xf numFmtId="0" fontId="2" fillId="0" borderId="7" xfId="0" applyFont="1" applyBorder="1" applyAlignment="1" applyProtection="1">
      <alignment horizontal="left" vertical="center" wrapText="1"/>
      <protection hidden="1"/>
    </xf>
    <xf numFmtId="0" fontId="2" fillId="0" borderId="5" xfId="0" applyFont="1" applyBorder="1" applyAlignment="1" applyProtection="1">
      <alignment horizontal="left" vertical="center" wrapText="1"/>
      <protection hidden="1"/>
    </xf>
    <xf numFmtId="0" fontId="2" fillId="0" borderId="6" xfId="0" applyFont="1" applyBorder="1" applyAlignment="1" applyProtection="1">
      <alignment horizontal="left" vertical="center" wrapText="1"/>
      <protection hidden="1"/>
    </xf>
    <xf numFmtId="0" fontId="7" fillId="0" borderId="0" xfId="0" applyFont="1" applyAlignment="1" applyProtection="1">
      <alignment horizontal="center" vertical="center" wrapText="1" shrinkToFit="1"/>
      <protection hidden="1"/>
    </xf>
    <xf numFmtId="0" fontId="8" fillId="3" borderId="8" xfId="0" applyFont="1" applyFill="1" applyBorder="1" applyAlignment="1" applyProtection="1">
      <alignment horizontal="left"/>
      <protection hidden="1"/>
    </xf>
    <xf numFmtId="0" fontId="4" fillId="0" borderId="0" xfId="0" applyFont="1" applyAlignment="1" applyProtection="1">
      <alignment horizontal="center" vertical="top"/>
      <protection hidden="1"/>
    </xf>
    <xf numFmtId="0" fontId="2" fillId="0" borderId="8" xfId="0" applyFont="1" applyBorder="1" applyAlignment="1" applyProtection="1">
      <alignment horizontal="left" vertical="center" wrapText="1"/>
      <protection hidden="1"/>
    </xf>
    <xf numFmtId="0" fontId="6" fillId="3" borderId="1" xfId="0" applyFont="1" applyFill="1" applyBorder="1" applyAlignment="1" applyProtection="1">
      <alignment horizontal="center" vertical="top"/>
      <protection hidden="1"/>
    </xf>
    <xf numFmtId="0" fontId="6" fillId="3" borderId="2" xfId="0" applyFont="1" applyFill="1" applyBorder="1" applyAlignment="1" applyProtection="1">
      <alignment horizontal="center" vertical="top"/>
      <protection hidden="1"/>
    </xf>
    <xf numFmtId="0" fontId="6" fillId="3" borderId="3" xfId="0" applyFont="1" applyFill="1" applyBorder="1" applyAlignment="1" applyProtection="1">
      <alignment horizontal="center" vertical="top"/>
      <protection hidden="1"/>
    </xf>
    <xf numFmtId="0" fontId="3" fillId="0" borderId="8" xfId="0" applyFont="1" applyBorder="1" applyAlignment="1" applyProtection="1">
      <alignment horizontal="center"/>
      <protection hidden="1"/>
    </xf>
    <xf numFmtId="0" fontId="0" fillId="0" borderId="11" xfId="0" applyBorder="1" applyAlignment="1" applyProtection="1">
      <alignment horizontal="left"/>
      <protection locked="0"/>
    </xf>
    <xf numFmtId="0" fontId="12" fillId="3" borderId="10"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0" fillId="4" borderId="11" xfId="0" applyFill="1" applyBorder="1" applyAlignment="1">
      <alignment horizontal="left"/>
    </xf>
    <xf numFmtId="165" fontId="1" fillId="4" borderId="19" xfId="0" applyNumberFormat="1" applyFont="1" applyFill="1" applyBorder="1" applyAlignment="1">
      <alignment horizontal="right" vertical="center"/>
    </xf>
    <xf numFmtId="165" fontId="1" fillId="4" borderId="16" xfId="0" applyNumberFormat="1" applyFont="1" applyFill="1" applyBorder="1" applyAlignment="1">
      <alignment horizontal="right" vertical="center"/>
    </xf>
    <xf numFmtId="165" fontId="1" fillId="4" borderId="17" xfId="0" applyNumberFormat="1" applyFont="1" applyFill="1" applyBorder="1" applyAlignment="1">
      <alignment horizontal="right" vertical="center"/>
    </xf>
    <xf numFmtId="0" fontId="11" fillId="3" borderId="8" xfId="0" applyFont="1" applyFill="1" applyBorder="1" applyAlignment="1">
      <alignment horizontal="left" wrapText="1"/>
    </xf>
    <xf numFmtId="44" fontId="9" fillId="4" borderId="22" xfId="0" applyNumberFormat="1" applyFont="1" applyFill="1" applyBorder="1" applyAlignment="1">
      <alignment horizontal="left"/>
    </xf>
    <xf numFmtId="44" fontId="9" fillId="4" borderId="23" xfId="0" applyNumberFormat="1" applyFont="1" applyFill="1" applyBorder="1" applyAlignment="1">
      <alignment horizontal="left"/>
    </xf>
    <xf numFmtId="44" fontId="9" fillId="4" borderId="24" xfId="0" applyNumberFormat="1" applyFont="1" applyFill="1" applyBorder="1" applyAlignment="1">
      <alignment horizontal="left"/>
    </xf>
    <xf numFmtId="0" fontId="1" fillId="0" borderId="26" xfId="0" applyFont="1" applyBorder="1" applyAlignment="1">
      <alignment horizontal="center"/>
    </xf>
  </cellXfs>
  <cellStyles count="1">
    <cellStyle name="Normální" xfId="0" builtinId="0"/>
  </cellStyles>
  <dxfs count="6">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s>
  <tableStyles count="0" defaultTableStyle="TableStyleMedium2" defaultPivotStyle="PivotStyleLight16"/>
  <colors>
    <mruColors>
      <color rgb="FFB3DBD6"/>
      <color rgb="FF173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45720</xdr:colOff>
      <xdr:row>1</xdr:row>
      <xdr:rowOff>38100</xdr:rowOff>
    </xdr:from>
    <xdr:to>
      <xdr:col>11</xdr:col>
      <xdr:colOff>512118</xdr:colOff>
      <xdr:row>4</xdr:row>
      <xdr:rowOff>53340</xdr:rowOff>
    </xdr:to>
    <xdr:pic>
      <xdr:nvPicPr>
        <xdr:cNvPr id="3" name="Obrázek 2">
          <a:extLst>
            <a:ext uri="{FF2B5EF4-FFF2-40B4-BE49-F238E27FC236}">
              <a16:creationId xmlns:a16="http://schemas.microsoft.com/office/drawing/2014/main" id="{56D44760-6D41-48FC-9D43-7DAFF52B30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3720" y="213360"/>
          <a:ext cx="4123998" cy="541020"/>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9EA9C-F618-4926-8D9B-87EC1419924B}">
  <dimension ref="B1:P18"/>
  <sheetViews>
    <sheetView showGridLines="0" zoomScale="90" zoomScaleNormal="90" workbookViewId="0">
      <selection activeCell="R11" sqref="R11"/>
    </sheetView>
  </sheetViews>
  <sheetFormatPr defaultColWidth="8.90625" defaultRowHeight="14.5" x14ac:dyDescent="0.35"/>
  <sheetData>
    <row r="1" spans="2:16" s="1" customFormat="1" ht="14" x14ac:dyDescent="0.3"/>
    <row r="2" spans="2:16" s="1" customFormat="1" ht="14" x14ac:dyDescent="0.3">
      <c r="B2" s="29"/>
      <c r="C2" s="29"/>
      <c r="D2" s="29"/>
      <c r="E2" s="29"/>
      <c r="F2" s="29"/>
      <c r="G2" s="29"/>
      <c r="H2" s="29"/>
      <c r="I2" s="29"/>
      <c r="J2" s="29"/>
      <c r="K2" s="29"/>
      <c r="L2" s="29"/>
      <c r="M2" s="29"/>
      <c r="N2" s="29"/>
      <c r="O2" s="29"/>
      <c r="P2" s="29"/>
    </row>
    <row r="3" spans="2:16" s="1" customFormat="1" ht="14" x14ac:dyDescent="0.3">
      <c r="B3" s="29"/>
      <c r="C3" s="29"/>
      <c r="D3" s="29"/>
      <c r="E3" s="29"/>
      <c r="F3" s="29"/>
      <c r="G3" s="29"/>
      <c r="H3" s="29"/>
      <c r="I3" s="29"/>
      <c r="J3" s="29"/>
      <c r="K3" s="29"/>
      <c r="L3" s="29"/>
      <c r="M3" s="29"/>
      <c r="N3" s="29"/>
      <c r="O3" s="29"/>
      <c r="P3" s="29"/>
    </row>
    <row r="4" spans="2:16" s="1" customFormat="1" ht="14" x14ac:dyDescent="0.3">
      <c r="B4" s="29"/>
      <c r="C4" s="29"/>
      <c r="D4" s="29"/>
      <c r="E4" s="29"/>
      <c r="F4" s="29"/>
      <c r="G4" s="29"/>
      <c r="H4" s="29"/>
      <c r="I4" s="29"/>
      <c r="J4" s="29"/>
      <c r="K4" s="29"/>
      <c r="L4" s="29"/>
      <c r="M4" s="29"/>
      <c r="N4" s="29"/>
      <c r="O4" s="29"/>
      <c r="P4" s="29"/>
    </row>
    <row r="5" spans="2:16" s="1" customFormat="1" ht="14" x14ac:dyDescent="0.3"/>
    <row r="6" spans="2:16" s="1" customFormat="1" ht="15.75" customHeight="1" x14ac:dyDescent="0.3">
      <c r="H6" s="29"/>
      <c r="I6" s="29"/>
      <c r="J6" s="29"/>
      <c r="K6" s="29"/>
      <c r="L6" s="29"/>
    </row>
    <row r="7" spans="2:16" s="1" customFormat="1" ht="39.5" x14ac:dyDescent="0.3">
      <c r="B7" s="38" t="s">
        <v>4</v>
      </c>
      <c r="C7" s="38"/>
      <c r="D7" s="38"/>
      <c r="E7" s="38"/>
      <c r="F7" s="38"/>
      <c r="G7" s="38"/>
      <c r="H7" s="38"/>
      <c r="I7" s="38"/>
      <c r="J7" s="38"/>
      <c r="K7" s="38"/>
      <c r="L7" s="38"/>
      <c r="M7" s="38"/>
      <c r="N7" s="38"/>
      <c r="O7" s="38"/>
      <c r="P7" s="38"/>
    </row>
    <row r="8" spans="2:16" s="1" customFormat="1" ht="20.399999999999999" customHeight="1" x14ac:dyDescent="0.3">
      <c r="B8" s="36" t="s">
        <v>43</v>
      </c>
      <c r="C8" s="36"/>
      <c r="D8" s="36"/>
      <c r="E8" s="36"/>
      <c r="F8" s="36"/>
      <c r="G8" s="36"/>
      <c r="H8" s="36"/>
      <c r="I8" s="36"/>
      <c r="J8" s="36"/>
      <c r="K8" s="36"/>
      <c r="L8" s="36"/>
      <c r="M8" s="36"/>
      <c r="N8" s="36"/>
      <c r="O8" s="36"/>
      <c r="P8" s="36"/>
    </row>
    <row r="9" spans="2:16" s="1" customFormat="1" ht="15" customHeight="1" x14ac:dyDescent="0.3">
      <c r="B9" s="36"/>
      <c r="C9" s="36"/>
      <c r="D9" s="36"/>
      <c r="E9" s="36"/>
      <c r="F9" s="36"/>
      <c r="G9" s="36"/>
      <c r="H9" s="36"/>
      <c r="I9" s="36"/>
      <c r="J9" s="36"/>
      <c r="K9" s="36"/>
      <c r="L9" s="36"/>
      <c r="M9" s="36"/>
      <c r="N9" s="36"/>
      <c r="O9" s="36"/>
      <c r="P9" s="36"/>
    </row>
    <row r="10" spans="2:16" s="1" customFormat="1" ht="15" customHeight="1" x14ac:dyDescent="0.3">
      <c r="B10" s="4"/>
      <c r="C10" s="4"/>
      <c r="D10" s="4"/>
      <c r="E10" s="4"/>
      <c r="F10" s="4"/>
      <c r="G10" s="4"/>
      <c r="H10" s="4"/>
      <c r="I10" s="4"/>
      <c r="J10" s="4"/>
      <c r="K10" s="4"/>
      <c r="L10" s="4"/>
      <c r="M10" s="4"/>
      <c r="N10" s="4"/>
      <c r="O10" s="4"/>
      <c r="P10" s="4"/>
    </row>
    <row r="11" spans="2:16" s="1" customFormat="1" ht="15" customHeight="1" x14ac:dyDescent="0.45">
      <c r="B11" s="37" t="s">
        <v>5</v>
      </c>
      <c r="C11" s="37"/>
      <c r="D11" s="37"/>
      <c r="E11" s="43" t="s">
        <v>40</v>
      </c>
      <c r="F11" s="43"/>
      <c r="G11" s="43"/>
      <c r="H11" s="43"/>
      <c r="I11" s="37" t="s">
        <v>6</v>
      </c>
      <c r="J11" s="37"/>
      <c r="K11" s="37"/>
      <c r="L11" s="30" t="s">
        <v>39</v>
      </c>
      <c r="M11" s="31"/>
      <c r="N11" s="31"/>
      <c r="O11" s="31"/>
      <c r="P11" s="32"/>
    </row>
    <row r="12" spans="2:16" s="1" customFormat="1" ht="15" customHeight="1" x14ac:dyDescent="0.3">
      <c r="I12" s="4"/>
      <c r="J12" s="4"/>
      <c r="K12" s="4"/>
      <c r="L12" s="4"/>
      <c r="M12" s="4"/>
      <c r="N12" s="4"/>
      <c r="O12" s="4"/>
      <c r="P12" s="4"/>
    </row>
    <row r="13" spans="2:16" s="1" customFormat="1" ht="366" customHeight="1" x14ac:dyDescent="0.3">
      <c r="B13" s="39" t="s">
        <v>13</v>
      </c>
      <c r="C13" s="39"/>
      <c r="D13" s="39"/>
      <c r="E13" s="39"/>
      <c r="F13" s="39"/>
      <c r="G13" s="39"/>
      <c r="H13" s="39"/>
      <c r="I13" s="39"/>
      <c r="J13" s="39"/>
      <c r="K13" s="39"/>
      <c r="L13" s="39"/>
      <c r="M13" s="39"/>
      <c r="N13" s="39"/>
      <c r="O13" s="39"/>
      <c r="P13" s="39"/>
    </row>
    <row r="14" spans="2:16" s="1" customFormat="1" ht="15" customHeight="1" x14ac:dyDescent="0.3">
      <c r="I14" s="4"/>
      <c r="J14" s="4"/>
      <c r="K14" s="4"/>
      <c r="L14" s="4"/>
      <c r="M14" s="4"/>
      <c r="N14" s="4"/>
      <c r="O14" s="4"/>
      <c r="P14" s="4"/>
    </row>
    <row r="15" spans="2:16" s="1" customFormat="1" ht="25" x14ac:dyDescent="0.3">
      <c r="B15" s="40" t="s">
        <v>0</v>
      </c>
      <c r="C15" s="41"/>
      <c r="D15" s="41"/>
      <c r="E15" s="41"/>
      <c r="F15" s="41"/>
      <c r="G15" s="41"/>
      <c r="H15" s="41"/>
      <c r="I15" s="41"/>
      <c r="J15" s="41"/>
      <c r="K15" s="41"/>
      <c r="L15" s="41"/>
      <c r="M15" s="41"/>
      <c r="N15" s="41"/>
      <c r="O15" s="41"/>
      <c r="P15" s="42"/>
    </row>
    <row r="16" spans="2:16" s="2" customFormat="1" ht="36" customHeight="1" x14ac:dyDescent="0.45">
      <c r="B16" s="3" t="s">
        <v>1</v>
      </c>
      <c r="C16" s="33" t="s">
        <v>15</v>
      </c>
      <c r="D16" s="34"/>
      <c r="E16" s="34"/>
      <c r="F16" s="34"/>
      <c r="G16" s="34"/>
      <c r="H16" s="34"/>
      <c r="I16" s="34"/>
      <c r="J16" s="34"/>
      <c r="K16" s="34"/>
      <c r="L16" s="34"/>
      <c r="M16" s="34"/>
      <c r="N16" s="34"/>
      <c r="O16" s="34"/>
      <c r="P16" s="35"/>
    </row>
    <row r="17" spans="2:16" s="2" customFormat="1" ht="36" customHeight="1" x14ac:dyDescent="0.45">
      <c r="B17" s="3" t="s">
        <v>2</v>
      </c>
      <c r="C17" s="33" t="s">
        <v>14</v>
      </c>
      <c r="D17" s="34"/>
      <c r="E17" s="34"/>
      <c r="F17" s="34"/>
      <c r="G17" s="34"/>
      <c r="H17" s="34"/>
      <c r="I17" s="34"/>
      <c r="J17" s="34"/>
      <c r="K17" s="34"/>
      <c r="L17" s="34"/>
      <c r="M17" s="34"/>
      <c r="N17" s="34"/>
      <c r="O17" s="34"/>
      <c r="P17" s="35"/>
    </row>
    <row r="18" spans="2:16" s="2" customFormat="1" ht="39.65" customHeight="1" x14ac:dyDescent="0.45">
      <c r="B18" s="3" t="s">
        <v>3</v>
      </c>
      <c r="C18" s="33" t="s">
        <v>16</v>
      </c>
      <c r="D18" s="34"/>
      <c r="E18" s="34"/>
      <c r="F18" s="34"/>
      <c r="G18" s="34"/>
      <c r="H18" s="34"/>
      <c r="I18" s="34"/>
      <c r="J18" s="34"/>
      <c r="K18" s="34"/>
      <c r="L18" s="34"/>
      <c r="M18" s="34"/>
      <c r="N18" s="34"/>
      <c r="O18" s="34"/>
      <c r="P18" s="35"/>
    </row>
  </sheetData>
  <sheetProtection algorithmName="SHA-512" hashValue="DmogzaQAiAbexYOsTAKBJEOe/oQbN7t6Xf6iJHX0CAKQfphoDoClIqn88eim2rUfSF4p4U5MdPnPHLN13B0wpw==" saltValue="R4kffoM1LN7xGdVgPgjILw==" spinCount="100000" sheet="1" objects="1" scenarios="1"/>
  <mergeCells count="13">
    <mergeCell ref="B2:P4"/>
    <mergeCell ref="L11:P11"/>
    <mergeCell ref="C18:P18"/>
    <mergeCell ref="B8:P9"/>
    <mergeCell ref="H6:L6"/>
    <mergeCell ref="B11:D11"/>
    <mergeCell ref="B7:P7"/>
    <mergeCell ref="B13:P13"/>
    <mergeCell ref="B15:P15"/>
    <mergeCell ref="I11:K11"/>
    <mergeCell ref="E11:H11"/>
    <mergeCell ref="C17:P17"/>
    <mergeCell ref="C16:P16"/>
  </mergeCells>
  <pageMargins left="0.7" right="0.7" top="0.78740157499999996" bottom="0.78740157499999996" header="0.3" footer="0.3"/>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F5FC1-B94D-41CC-ADC5-5716CDA4DC78}">
  <dimension ref="B1:E14"/>
  <sheetViews>
    <sheetView showGridLines="0" tabSelected="1" workbookViewId="0">
      <selection activeCell="C7" sqref="C7:E7"/>
    </sheetView>
  </sheetViews>
  <sheetFormatPr defaultColWidth="8.90625" defaultRowHeight="14.5" x14ac:dyDescent="0.35"/>
  <cols>
    <col min="1" max="1" width="2.90625" style="5" customWidth="1"/>
    <col min="2" max="2" width="45.453125" style="5" customWidth="1"/>
    <col min="3" max="3" width="32.90625" style="5" bestFit="1" customWidth="1"/>
    <col min="4" max="4" width="32.90625" style="5" customWidth="1"/>
    <col min="5" max="5" width="42.90625" style="5" bestFit="1" customWidth="1"/>
    <col min="6" max="6" width="13.90625" style="5" bestFit="1" customWidth="1"/>
    <col min="7" max="16384" width="8.90625" style="5"/>
  </cols>
  <sheetData>
    <row r="1" spans="2:5" ht="9.65" customHeight="1" x14ac:dyDescent="0.35"/>
    <row r="2" spans="2:5" x14ac:dyDescent="0.35">
      <c r="B2" s="11" t="s">
        <v>12</v>
      </c>
    </row>
    <row r="3" spans="2:5" ht="9.65" customHeight="1" thickBot="1" x14ac:dyDescent="0.4"/>
    <row r="4" spans="2:5" ht="65.400000000000006" customHeight="1" thickBot="1" x14ac:dyDescent="0.4">
      <c r="B4" s="45" t="s">
        <v>37</v>
      </c>
      <c r="C4" s="46"/>
      <c r="D4" s="46"/>
      <c r="E4" s="47"/>
    </row>
    <row r="5" spans="2:5" ht="15" thickBot="1" x14ac:dyDescent="0.4"/>
    <row r="6" spans="2:5" ht="15" thickBot="1" x14ac:dyDescent="0.4">
      <c r="B6" s="16" t="s">
        <v>11</v>
      </c>
      <c r="C6" s="44"/>
      <c r="D6" s="44"/>
      <c r="E6" s="44"/>
    </row>
    <row r="7" spans="2:5" ht="15" thickBot="1" x14ac:dyDescent="0.4">
      <c r="B7" s="16" t="s">
        <v>24</v>
      </c>
      <c r="C7" s="44"/>
      <c r="D7" s="44"/>
      <c r="E7" s="44"/>
    </row>
    <row r="8" spans="2:5" ht="15" thickBot="1" x14ac:dyDescent="0.4">
      <c r="B8" s="16" t="s">
        <v>20</v>
      </c>
      <c r="C8" s="48" t="s">
        <v>41</v>
      </c>
      <c r="D8" s="48"/>
      <c r="E8" s="48"/>
    </row>
    <row r="9" spans="2:5" ht="15" thickBot="1" x14ac:dyDescent="0.4"/>
    <row r="10" spans="2:5" ht="66.5" thickBot="1" x14ac:dyDescent="0.4">
      <c r="B10" s="17" t="s">
        <v>21</v>
      </c>
      <c r="C10" s="21" t="s">
        <v>22</v>
      </c>
      <c r="D10" s="21" t="s">
        <v>23</v>
      </c>
      <c r="E10" s="21" t="s">
        <v>25</v>
      </c>
    </row>
    <row r="11" spans="2:5" ht="16.5" x14ac:dyDescent="0.35">
      <c r="B11" s="18" t="s">
        <v>7</v>
      </c>
      <c r="C11" s="13"/>
      <c r="D11" s="49">
        <f>ROUND(C11*'Základní data ŘO'!G4+C12*'Základní data ŘO'!G5+C13*'Základní data ŘO'!G6+C14*'Základní data ŘO'!G7,0)</f>
        <v>0</v>
      </c>
      <c r="E11" s="49">
        <f>C7*D11</f>
        <v>0</v>
      </c>
    </row>
    <row r="12" spans="2:5" ht="16.5" x14ac:dyDescent="0.35">
      <c r="B12" s="19" t="s">
        <v>9</v>
      </c>
      <c r="C12" s="14"/>
      <c r="D12" s="50"/>
      <c r="E12" s="50"/>
    </row>
    <row r="13" spans="2:5" ht="16.5" x14ac:dyDescent="0.35">
      <c r="B13" s="19" t="s">
        <v>10</v>
      </c>
      <c r="C13" s="14"/>
      <c r="D13" s="50"/>
      <c r="E13" s="50"/>
    </row>
    <row r="14" spans="2:5" ht="17" thickBot="1" x14ac:dyDescent="0.4">
      <c r="B14" s="20" t="s">
        <v>8</v>
      </c>
      <c r="C14" s="15"/>
      <c r="D14" s="51"/>
      <c r="E14" s="51"/>
    </row>
  </sheetData>
  <sheetProtection algorithmName="SHA-512" hashValue="faqQLszuDUGnHWfUtprgzNWX0vRYRJZnaUxBdJSrzsPUAYSQoAXUU8ZfLZBo4jMsSfvhFJf/PGdDre4YYK+gUA==" saltValue="TZZ8wMAnCTSOAQ38OuYn0g==" spinCount="100000" sheet="1" selectLockedCells="1"/>
  <mergeCells count="6">
    <mergeCell ref="C6:E6"/>
    <mergeCell ref="B4:E4"/>
    <mergeCell ref="C8:E8"/>
    <mergeCell ref="D11:D14"/>
    <mergeCell ref="E11:E14"/>
    <mergeCell ref="C7:E7"/>
  </mergeCells>
  <conditionalFormatting sqref="B6:B8">
    <cfRule type="expression" dxfId="5" priority="4" stopIfTrue="1">
      <formula>$L$10&gt;#REF!</formula>
    </cfRule>
    <cfRule type="expression" dxfId="4" priority="5" stopIfTrue="1">
      <formula>$L$10&lt;#REF!</formula>
    </cfRule>
    <cfRule type="expression" dxfId="3" priority="6">
      <formula>$L$10&gt;#REF!</formula>
    </cfRule>
  </conditionalFormatting>
  <conditionalFormatting sqref="B10:E10">
    <cfRule type="expression" dxfId="2" priority="1" stopIfTrue="1">
      <formula>$L$10&gt;#REF!</formula>
    </cfRule>
    <cfRule type="expression" dxfId="1" priority="2" stopIfTrue="1">
      <formula>$L$10&lt;#REF!</formula>
    </cfRule>
    <cfRule type="expression" dxfId="0" priority="3">
      <formula>$L$10&gt;#REF!</formula>
    </cfRule>
  </conditionalFormatting>
  <dataValidations count="1">
    <dataValidation type="decimal" allowBlank="1" showInputMessage="1" showErrorMessage="1" sqref="D11:E11 C11" xr:uid="{B172403E-85B4-49B9-A928-23F4797D3AB3}">
      <formula1>0</formula1>
      <formula2>1</formula2>
    </dataValidation>
  </dataValidations>
  <pageMargins left="0.7" right="0.7" top="0.78740157499999996" bottom="0.78740157499999996"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487D6-3747-4752-92E1-591555FEA8DC}">
  <sheetPr>
    <tabColor theme="0" tint="-0.249977111117893"/>
  </sheetPr>
  <dimension ref="A1:S17"/>
  <sheetViews>
    <sheetView showGridLines="0" zoomScaleNormal="100" workbookViewId="0">
      <selection activeCell="D10" sqref="D10"/>
    </sheetView>
  </sheetViews>
  <sheetFormatPr defaultRowHeight="14.5" x14ac:dyDescent="0.35"/>
  <cols>
    <col min="1" max="1" width="32.453125" style="6" bestFit="1" customWidth="1"/>
    <col min="2" max="2" width="9.08984375" customWidth="1"/>
    <col min="3" max="3" width="12.08984375" customWidth="1"/>
    <col min="4" max="4" width="14.453125" customWidth="1"/>
    <col min="5" max="5" width="14.453125" style="8" customWidth="1"/>
    <col min="6" max="7" width="14.453125" customWidth="1"/>
    <col min="8" max="8" width="15.90625" customWidth="1"/>
    <col min="9" max="9" width="13.453125" style="8" customWidth="1"/>
    <col min="10" max="10" width="3.08984375" customWidth="1"/>
    <col min="11" max="11" width="13.36328125" bestFit="1" customWidth="1"/>
    <col min="12" max="12" width="12.26953125" bestFit="1" customWidth="1"/>
    <col min="13" max="13" width="9.08984375" customWidth="1"/>
    <col min="14" max="14" width="13.453125" style="8" customWidth="1"/>
    <col min="15" max="15" width="3.08984375" customWidth="1"/>
    <col min="16" max="18" width="9.08984375" customWidth="1"/>
    <col min="19" max="19" width="13.453125" style="8" customWidth="1"/>
    <col min="20" max="20" width="3.08984375" customWidth="1"/>
    <col min="21" max="21" width="34.453125" customWidth="1"/>
  </cols>
  <sheetData>
    <row r="1" spans="1:19" x14ac:dyDescent="0.35">
      <c r="A1" s="6" t="s">
        <v>38</v>
      </c>
    </row>
    <row r="2" spans="1:19" s="7" customFormat="1" x14ac:dyDescent="0.35">
      <c r="A2" s="56" t="s">
        <v>27</v>
      </c>
      <c r="B2" s="56"/>
      <c r="C2" s="56"/>
      <c r="D2" s="56"/>
      <c r="E2" s="56"/>
      <c r="F2" s="56"/>
      <c r="G2" s="56"/>
      <c r="I2" s="9"/>
      <c r="N2" s="9"/>
      <c r="S2" s="9"/>
    </row>
    <row r="3" spans="1:19" s="6" customFormat="1" ht="87" x14ac:dyDescent="0.35">
      <c r="A3" s="22" t="s">
        <v>28</v>
      </c>
      <c r="B3" s="22" t="s">
        <v>29</v>
      </c>
      <c r="C3" s="22" t="s">
        <v>30</v>
      </c>
      <c r="D3" s="22" t="s">
        <v>33</v>
      </c>
      <c r="E3" s="23" t="s">
        <v>34</v>
      </c>
      <c r="F3" s="22" t="s">
        <v>35</v>
      </c>
      <c r="G3" s="22" t="s">
        <v>36</v>
      </c>
      <c r="I3" s="10"/>
      <c r="N3" s="10"/>
      <c r="S3" s="10"/>
    </row>
    <row r="4" spans="1:19" x14ac:dyDescent="0.35">
      <c r="A4" s="22" t="s">
        <v>7</v>
      </c>
      <c r="B4" s="24">
        <v>2422</v>
      </c>
      <c r="C4" s="24" t="s">
        <v>31</v>
      </c>
      <c r="D4" s="12">
        <v>140020.93309999999</v>
      </c>
      <c r="E4" s="12">
        <v>80751.820399999997</v>
      </c>
      <c r="F4" s="25">
        <f>D4*$B$13+E4*$B$14</f>
        <v>124919.16318403999</v>
      </c>
      <c r="G4" s="25">
        <f>F4*(1+$B$15)</f>
        <v>167141.84034024552</v>
      </c>
    </row>
    <row r="5" spans="1:19" x14ac:dyDescent="0.35">
      <c r="A5" s="22" t="s">
        <v>9</v>
      </c>
      <c r="B5" s="24">
        <v>2422</v>
      </c>
      <c r="C5" s="24" t="s">
        <v>32</v>
      </c>
      <c r="D5" s="12">
        <v>104258.96249999999</v>
      </c>
      <c r="E5" s="12">
        <v>67245.1109</v>
      </c>
      <c r="F5" s="25">
        <f t="shared" ref="F5:F6" si="0">D5*$B$13+E5*$B$14</f>
        <v>94827.83311231999</v>
      </c>
      <c r="G5" s="25">
        <f>F5*(1+$B$15)</f>
        <v>126879.64070428416</v>
      </c>
    </row>
    <row r="6" spans="1:19" x14ac:dyDescent="0.35">
      <c r="A6" s="22" t="s">
        <v>10</v>
      </c>
      <c r="B6" s="24">
        <v>2411</v>
      </c>
      <c r="C6" s="24" t="s">
        <v>32</v>
      </c>
      <c r="D6" s="12">
        <v>92463.421100000007</v>
      </c>
      <c r="E6" s="12">
        <v>58078.041700000002</v>
      </c>
      <c r="F6" s="25">
        <f t="shared" si="0"/>
        <v>83702.02642888001</v>
      </c>
      <c r="G6" s="25">
        <f>F6*(1+$B$15)</f>
        <v>111993.31136184146</v>
      </c>
    </row>
    <row r="7" spans="1:19" x14ac:dyDescent="0.35">
      <c r="A7" s="52" t="s">
        <v>8</v>
      </c>
      <c r="B7" s="24">
        <v>3343</v>
      </c>
      <c r="C7" s="24" t="s">
        <v>32</v>
      </c>
      <c r="D7" s="12">
        <v>60351.3298</v>
      </c>
      <c r="E7" s="12">
        <v>49801.845800000003</v>
      </c>
      <c r="F7" s="53">
        <f>AVERAGE(D7:D9)*$B$13+AVERAGE(E7:E9)*$B$14</f>
        <v>48085.593491213338</v>
      </c>
      <c r="G7" s="53">
        <f>F7*(1+$B$15)</f>
        <v>64338.524091243453</v>
      </c>
    </row>
    <row r="8" spans="1:19" x14ac:dyDescent="0.35">
      <c r="A8" s="52"/>
      <c r="B8" s="24">
        <v>4110</v>
      </c>
      <c r="C8" s="24" t="s">
        <v>32</v>
      </c>
      <c r="D8" s="12">
        <v>39964.123800000001</v>
      </c>
      <c r="E8" s="12">
        <v>46621.535900000003</v>
      </c>
      <c r="F8" s="54"/>
      <c r="G8" s="54"/>
    </row>
    <row r="9" spans="1:19" x14ac:dyDescent="0.35">
      <c r="A9" s="52"/>
      <c r="B9" s="24">
        <v>4120</v>
      </c>
      <c r="C9" s="24" t="s">
        <v>32</v>
      </c>
      <c r="D9" s="12">
        <v>44723.438199999997</v>
      </c>
      <c r="E9" s="12">
        <v>45545.999400000001</v>
      </c>
      <c r="F9" s="55"/>
      <c r="G9" s="55"/>
    </row>
    <row r="10" spans="1:19" x14ac:dyDescent="0.35">
      <c r="A10" s="6" t="s">
        <v>42</v>
      </c>
    </row>
    <row r="12" spans="1:19" x14ac:dyDescent="0.35">
      <c r="A12" s="26" t="s">
        <v>17</v>
      </c>
      <c r="B12" s="26"/>
      <c r="D12" s="8"/>
    </row>
    <row r="13" spans="1:19" x14ac:dyDescent="0.35">
      <c r="A13" s="27" t="s">
        <v>18</v>
      </c>
      <c r="B13" s="28">
        <v>0.74519999999999997</v>
      </c>
      <c r="D13" s="8"/>
    </row>
    <row r="14" spans="1:19" x14ac:dyDescent="0.35">
      <c r="A14" s="27" t="s">
        <v>19</v>
      </c>
      <c r="B14" s="28">
        <v>0.25480000000000003</v>
      </c>
      <c r="D14" s="8"/>
    </row>
    <row r="15" spans="1:19" x14ac:dyDescent="0.35">
      <c r="A15" s="27" t="s">
        <v>26</v>
      </c>
      <c r="B15" s="28">
        <v>0.33800000000000002</v>
      </c>
      <c r="D15" s="8"/>
    </row>
    <row r="16" spans="1:19" x14ac:dyDescent="0.35">
      <c r="D16" s="8"/>
    </row>
    <row r="17" spans="4:4" x14ac:dyDescent="0.35">
      <c r="D17" s="8"/>
    </row>
  </sheetData>
  <sheetProtection algorithmName="SHA-512" hashValue="wUoTSb985XtMzjR1DuRQ9Tdqev0ryD9G4Ym3M8heKKdcRgFlZmA5WNMqLYY5EMAR8JUbR8mhkL0JIlaC6lOegA==" saltValue="U08pXFZfKnQ7T9xOvY7eAg==" spinCount="100000" sheet="1" selectLockedCells="1" selectUnlockedCells="1"/>
  <mergeCells count="4">
    <mergeCell ref="A7:A9"/>
    <mergeCell ref="F7:F9"/>
    <mergeCell ref="G7:G9"/>
    <mergeCell ref="A2:G2"/>
  </mergeCells>
  <pageMargins left="0.7" right="0.7" top="0.78740157499999996" bottom="0.78740157499999996" header="0.3" footer="0.3"/>
  <pageSetup paperSize="9" orientation="portrait" r:id="rId1"/>
  <ignoredErrors>
    <ignoredError sqref="F7"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70C7A648FF8344F96BB5A5B2AB0F36C" ma:contentTypeVersion="0" ma:contentTypeDescription="Vytvoří nový dokument" ma:contentTypeScope="" ma:versionID="3decff769bbae7d6d1b0a4e8096786a2">
  <xsd:schema xmlns:xsd="http://www.w3.org/2001/XMLSchema" xmlns:xs="http://www.w3.org/2001/XMLSchema" xmlns:p="http://schemas.microsoft.com/office/2006/metadata/properties" xmlns:ns2="0104a4cd-1400-468e-be1b-c7aad71d7d5a" targetNamespace="http://schemas.microsoft.com/office/2006/metadata/properties" ma:root="true" ma:fieldsID="7813868390e2dbe3cdd13a46dd38feee"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15OPMSMT0001-64-2262</_dlc_DocId>
    <_dlc_DocIdUrl xmlns="0104a4cd-1400-468e-be1b-c7aad71d7d5a">
      <Url>https://op.msmt.cz/_layouts/15/DocIdRedir.aspx?ID=15OPMSMT0001-64-2262</Url>
      <Description>15OPMSMT0001-64-2262</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0B3783-EBF9-4F37-88DC-D4CCAA2107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1D9C99-D3A0-4DDF-96D9-C67DB36198A7}">
  <ds:schemaRefs>
    <ds:schemaRef ds:uri="http://schemas.openxmlformats.org/package/2006/metadata/core-properties"/>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0104a4cd-1400-468e-be1b-c7aad71d7d5a"/>
    <ds:schemaRef ds:uri="http://schemas.microsoft.com/office/2006/metadata/properties"/>
  </ds:schemaRefs>
</ds:datastoreItem>
</file>

<file path=customXml/itemProps3.xml><?xml version="1.0" encoding="utf-8"?>
<ds:datastoreItem xmlns:ds="http://schemas.openxmlformats.org/officeDocument/2006/customXml" ds:itemID="{76ED6941-3575-4162-85FA-EE05DD407545}">
  <ds:schemaRefs>
    <ds:schemaRef ds:uri="http://schemas.microsoft.com/sharepoint/events"/>
  </ds:schemaRefs>
</ds:datastoreItem>
</file>

<file path=customXml/itemProps4.xml><?xml version="1.0" encoding="utf-8"?>
<ds:datastoreItem xmlns:ds="http://schemas.openxmlformats.org/officeDocument/2006/customXml" ds:itemID="{5B30A58E-CBC4-4B2A-828A-076C661B3E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Základní informace</vt:lpstr>
      <vt:lpstr>Kalkulačka jednoráz. částky</vt:lpstr>
      <vt:lpstr>Základní data ŘO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Haken Jiří</dc:creator>
  <cp:lastModifiedBy>Haken Jiří</cp:lastModifiedBy>
  <dcterms:created xsi:type="dcterms:W3CDTF">2022-06-06T10:09:29Z</dcterms:created>
  <dcterms:modified xsi:type="dcterms:W3CDTF">2025-04-10T10:50:28Z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0x010100670C7A648FF8344F96BB5A5B2AB0F36C</vt:lpwstr>
  </property>
  <property fmtid="{D5CDD505-2E9C-101B-9397-08002B2CF9AE}" pid="3" name="_dlc_DocIdItemGuid">
    <vt:lpwstr>ebb47f53-db9c-4bd2-a29c-a50b455ccbdc</vt:lpwstr>
  </property>
</Properties>
</file>