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p.msmt.cz/zfvunitcostss/OP JAK/SCO ADMIN TÝM/kalkulačka/Verze 3_ISPV 2023/Kalkulačky pro b1_žádost o podporu (ISPV 2023)/"/>
    </mc:Choice>
  </mc:AlternateContent>
  <xr:revisionPtr revIDLastSave="0" documentId="13_ncr:1_{8CEE1FB0-8ACA-464D-9F44-736F1FFAF612}" xr6:coauthVersionLast="47" xr6:coauthVersionMax="47" xr10:uidLastSave="{00000000-0000-0000-0000-000000000000}"/>
  <workbookProtection workbookAlgorithmName="SHA-512" workbookHashValue="4Bs4icY7ihNfOducLErrha5uGJMwsCumvXkLHmHBj0GLaWOjqWBDIVqUzOh+5/HCbjrJAyhkcSTw4StFOj241g==" workbookSaltValue="QC25q8KmBPip2CteMjEJ0g==" workbookSpinCount="100000" lockStructure="1"/>
  <bookViews>
    <workbookView xWindow="-28920" yWindow="-120" windowWidth="29040" windowHeight="1764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G7" i="3" s="1"/>
  <c r="F5" i="3"/>
  <c r="G5" i="3" s="1"/>
  <c r="F6" i="3"/>
  <c r="G6" i="3" s="1"/>
  <c r="F4" i="3"/>
  <c r="G4" i="3" s="1"/>
  <c r="D11" i="2" l="1"/>
  <c r="E11" i="2" s="1"/>
</calcChain>
</file>

<file path=xl/sharedStrings.xml><?xml version="1.0" encoding="utf-8"?>
<sst xmlns="http://schemas.openxmlformats.org/spreadsheetml/2006/main" count="52" uniqueCount="44">
  <si>
    <t>POSTUP:</t>
  </si>
  <si>
    <t>1.</t>
  </si>
  <si>
    <t>2.</t>
  </si>
  <si>
    <t>3.</t>
  </si>
  <si>
    <t xml:space="preserve">KALKULAČKA JEDNORÁZOVÉ ČÁSTKY (b1)      </t>
  </si>
  <si>
    <t>VERZE:</t>
  </si>
  <si>
    <t>DATA ISPV ZA OBDOBÍ:</t>
  </si>
  <si>
    <t>Hlavní manažer projektu</t>
  </si>
  <si>
    <t>Administrativní pracovník</t>
  </si>
  <si>
    <t>Projektový manažer</t>
  </si>
  <si>
    <t>Finanční manažer projektu</t>
  </si>
  <si>
    <t>Název projektu</t>
  </si>
  <si>
    <t>Vyplňují se pouze bílé buňky.</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</si>
  <si>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</si>
  <si>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</si>
  <si>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</si>
  <si>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</si>
  <si>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</si>
  <si>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</si>
  <si>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</si>
  <si>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</si>
  <si>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</si>
  <si>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</si>
  <si>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</si>
  <si>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</si>
  <si>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</si>
  <si>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</si>
  <si>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</si>
  <si>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</si>
  <si>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</si>
  <si>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</si>
  <si>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</si>
  <si>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</si>
  <si>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</si>
  <si>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</si>
  <si>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</si>
  <si>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</si>
  <si>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</si>
  <si>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vyplňují se pouze bílé buňky</t>
  </si>
  <si>
    <t>3.0</t>
  </si>
  <si>
    <t>rok 2023</t>
  </si>
  <si>
    <t>Zdroj dat: ISPV za rok 2023</t>
  </si>
  <si>
    <t>Příjemce přiloží k žádosti o podstatnou změnu (PpŽP, kap. 7.4.2.2) - navýšení jednotkové sazby stanovené pro pozice administrativního týmu (PpŽP, kap. 5.9.1, bod b1) - pro žádosti o podporu podané 1. 5. 2024 nebo později</t>
  </si>
  <si>
    <t>3.0 (pro žádosti o podporu podané 1. 5. 2024 nebo později)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</si>
</sst>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7">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8"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vertical="center" wrapText="1"/>
      <protection hidden="1"/>
    </xf>
    <xf numFmtId="0" fontId="13" fillId="3" borderId="15" xfId="0" applyFont="1" applyFill="1" applyBorder="1" applyAlignment="1" applyProtection="1">
      <alignment vertical="center" wrapText="1"/>
      <protection hidden="1"/>
    </xf>
    <xf numFmtId="0" fontId="13" fillId="3" borderId="20" xfId="0" applyFont="1" applyFill="1" applyBorder="1" applyAlignment="1" applyProtection="1">
      <alignment vertical="center" wrapText="1"/>
      <protection hidden="1"/>
    </xf>
    <xf numFmtId="164" fontId="8" fillId="3" borderId="19"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9" fillId="4" borderId="8" xfId="0" applyNumberFormat="1" applyFon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11" fillId="3" borderId="8" xfId="0" applyFont="1" applyFill="1" applyBorder="1" applyAlignment="1">
      <alignment horizontal="left" wrapText="1"/>
    </xf>
    <xf numFmtId="44" fontId="9" fillId="4" borderId="22" xfId="0" applyNumberFormat="1" applyFont="1" applyFill="1" applyBorder="1" applyAlignment="1">
      <alignment horizontal="left"/>
    </xf>
    <xf numFmtId="44" fontId="9" fillId="4" borderId="23" xfId="0" applyNumberFormat="1" applyFont="1" applyFill="1" applyBorder="1" applyAlignment="1">
      <alignment horizontal="left"/>
    </xf>
    <xf numFmtId="44" fontId="9" fillId="4" borderId="24" xfId="0" applyNumberFormat="1" applyFont="1" applyFill="1" applyBorder="1" applyAlignment="1">
      <alignment horizontal="left"/>
    </xf>
    <xf numFmtId="0" fontId="1" fillId="0" borderId="26"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81640625" defaultRowHeight="14.5" x14ac:dyDescent="0.35"/>
  <sheetData>
    <row r="1" spans="2:16" s="1" customFormat="1" ht="14" x14ac:dyDescent="0.3"/>
    <row r="2" spans="2:16" s="1" customFormat="1" ht="14" x14ac:dyDescent="0.3">
      <c r="B2" s="29"/>
      <c r="C2" s="29"/>
      <c r="D2" s="29"/>
      <c r="E2" s="29"/>
      <c r="F2" s="29"/>
      <c r="G2" s="29"/>
      <c r="H2" s="29"/>
      <c r="I2" s="29"/>
      <c r="J2" s="29"/>
      <c r="K2" s="29"/>
      <c r="L2" s="29"/>
      <c r="M2" s="29"/>
      <c r="N2" s="29"/>
      <c r="O2" s="29"/>
      <c r="P2" s="29"/>
    </row>
    <row r="3" spans="2:16" s="1" customFormat="1" ht="14" x14ac:dyDescent="0.3">
      <c r="B3" s="29"/>
      <c r="C3" s="29"/>
      <c r="D3" s="29"/>
      <c r="E3" s="29"/>
      <c r="F3" s="29"/>
      <c r="G3" s="29"/>
      <c r="H3" s="29"/>
      <c r="I3" s="29"/>
      <c r="J3" s="29"/>
      <c r="K3" s="29"/>
      <c r="L3" s="29"/>
      <c r="M3" s="29"/>
      <c r="N3" s="29"/>
      <c r="O3" s="29"/>
      <c r="P3" s="29"/>
    </row>
    <row r="4" spans="2:16" s="1" customFormat="1" ht="14" x14ac:dyDescent="0.3">
      <c r="B4" s="29"/>
      <c r="C4" s="29"/>
      <c r="D4" s="29"/>
      <c r="E4" s="29"/>
      <c r="F4" s="29"/>
      <c r="G4" s="29"/>
      <c r="H4" s="29"/>
      <c r="I4" s="29"/>
      <c r="J4" s="29"/>
      <c r="K4" s="29"/>
      <c r="L4" s="29"/>
      <c r="M4" s="29"/>
      <c r="N4" s="29"/>
      <c r="O4" s="29"/>
      <c r="P4" s="29"/>
    </row>
    <row r="5" spans="2:16" s="1" customFormat="1" ht="14" x14ac:dyDescent="0.3"/>
    <row r="6" spans="2:16" s="1" customFormat="1" ht="15.75" customHeight="1" x14ac:dyDescent="0.3">
      <c r="H6" s="29"/>
      <c r="I6" s="29"/>
      <c r="J6" s="29"/>
      <c r="K6" s="29"/>
      <c r="L6" s="29"/>
    </row>
    <row r="7" spans="2:16" s="1" customFormat="1" ht="39.5" x14ac:dyDescent="0.3">
      <c r="B7" s="38" t="s">
        <v>4</v>
      </c>
      <c r="C7" s="38"/>
      <c r="D7" s="38"/>
      <c r="E7" s="38"/>
      <c r="F7" s="38"/>
      <c r="G7" s="38"/>
      <c r="H7" s="38"/>
      <c r="I7" s="38"/>
      <c r="J7" s="38"/>
      <c r="K7" s="38"/>
      <c r="L7" s="38"/>
      <c r="M7" s="38"/>
      <c r="N7" s="38"/>
      <c r="O7" s="38"/>
      <c r="P7" s="38"/>
    </row>
    <row r="8" spans="2:16" s="1" customFormat="1" ht="20.5" customHeight="1" x14ac:dyDescent="0.3">
      <c r="B8" s="36" t="s">
        <v>42</v>
      </c>
      <c r="C8" s="36"/>
      <c r="D8" s="36"/>
      <c r="E8" s="36"/>
      <c r="F8" s="36"/>
      <c r="G8" s="36"/>
      <c r="H8" s="36"/>
      <c r="I8" s="36"/>
      <c r="J8" s="36"/>
      <c r="K8" s="36"/>
      <c r="L8" s="36"/>
      <c r="M8" s="36"/>
      <c r="N8" s="36"/>
      <c r="O8" s="36"/>
      <c r="P8" s="36"/>
    </row>
    <row r="9" spans="2:16" s="1" customFormat="1" ht="15" customHeight="1" x14ac:dyDescent="0.3">
      <c r="B9" s="36"/>
      <c r="C9" s="36"/>
      <c r="D9" s="36"/>
      <c r="E9" s="36"/>
      <c r="F9" s="36"/>
      <c r="G9" s="36"/>
      <c r="H9" s="36"/>
      <c r="I9" s="36"/>
      <c r="J9" s="36"/>
      <c r="K9" s="36"/>
      <c r="L9" s="36"/>
      <c r="M9" s="36"/>
      <c r="N9" s="36"/>
      <c r="O9" s="36"/>
      <c r="P9" s="36"/>
    </row>
    <row r="10" spans="2:16" s="1" customFormat="1" ht="15" customHeight="1" x14ac:dyDescent="0.3">
      <c r="B10" s="4"/>
      <c r="C10" s="4"/>
      <c r="D10" s="4"/>
      <c r="E10" s="4"/>
      <c r="F10" s="4"/>
      <c r="G10" s="4"/>
      <c r="H10" s="4"/>
      <c r="I10" s="4"/>
      <c r="J10" s="4"/>
      <c r="K10" s="4"/>
      <c r="L10" s="4"/>
      <c r="M10" s="4"/>
      <c r="N10" s="4"/>
      <c r="O10" s="4"/>
      <c r="P10" s="4"/>
    </row>
    <row r="11" spans="2:16" s="1" customFormat="1" ht="15" customHeight="1" x14ac:dyDescent="0.45">
      <c r="B11" s="37" t="s">
        <v>5</v>
      </c>
      <c r="C11" s="37"/>
      <c r="D11" s="37"/>
      <c r="E11" s="43" t="s">
        <v>39</v>
      </c>
      <c r="F11" s="43"/>
      <c r="G11" s="43"/>
      <c r="H11" s="43"/>
      <c r="I11" s="37" t="s">
        <v>6</v>
      </c>
      <c r="J11" s="37"/>
      <c r="K11" s="37"/>
      <c r="L11" s="30" t="s">
        <v>40</v>
      </c>
      <c r="M11" s="31"/>
      <c r="N11" s="31"/>
      <c r="O11" s="31"/>
      <c r="P11" s="32"/>
    </row>
    <row r="12" spans="2:16" s="1" customFormat="1" ht="15" customHeight="1" x14ac:dyDescent="0.3">
      <c r="I12" s="4"/>
      <c r="J12" s="4"/>
      <c r="K12" s="4"/>
      <c r="L12" s="4"/>
      <c r="M12" s="4"/>
      <c r="N12" s="4"/>
      <c r="O12" s="4"/>
      <c r="P12" s="4"/>
    </row>
    <row r="13" spans="2:16" s="1" customFormat="1" ht="366" customHeight="1" x14ac:dyDescent="0.3">
      <c r="B13" s="39" t="s">
        <v>13</v>
      </c>
      <c r="C13" s="39"/>
      <c r="D13" s="39"/>
      <c r="E13" s="39"/>
      <c r="F13" s="39"/>
      <c r="G13" s="39"/>
      <c r="H13" s="39"/>
      <c r="I13" s="39"/>
      <c r="J13" s="39"/>
      <c r="K13" s="39"/>
      <c r="L13" s="39"/>
      <c r="M13" s="39"/>
      <c r="N13" s="39"/>
      <c r="O13" s="39"/>
      <c r="P13" s="39"/>
    </row>
    <row r="14" spans="2:16" s="1" customFormat="1" ht="15" customHeight="1" x14ac:dyDescent="0.3">
      <c r="I14" s="4"/>
      <c r="J14" s="4"/>
      <c r="K14" s="4"/>
      <c r="L14" s="4"/>
      <c r="M14" s="4"/>
      <c r="N14" s="4"/>
      <c r="O14" s="4"/>
      <c r="P14" s="4"/>
    </row>
    <row r="15" spans="2:16" s="1" customFormat="1" ht="25" x14ac:dyDescent="0.3">
      <c r="B15" s="40" t="s">
        <v>0</v>
      </c>
      <c r="C15" s="41"/>
      <c r="D15" s="41"/>
      <c r="E15" s="41"/>
      <c r="F15" s="41"/>
      <c r="G15" s="41"/>
      <c r="H15" s="41"/>
      <c r="I15" s="41"/>
      <c r="J15" s="41"/>
      <c r="K15" s="41"/>
      <c r="L15" s="41"/>
      <c r="M15" s="41"/>
      <c r="N15" s="41"/>
      <c r="O15" s="41"/>
      <c r="P15" s="42"/>
    </row>
    <row r="16" spans="2:16" s="2" customFormat="1" ht="36" customHeight="1" x14ac:dyDescent="0.45">
      <c r="B16" s="3" t="s">
        <v>1</v>
      </c>
      <c r="C16" s="33" t="s">
        <v>15</v>
      </c>
      <c r="D16" s="34"/>
      <c r="E16" s="34"/>
      <c r="F16" s="34"/>
      <c r="G16" s="34"/>
      <c r="H16" s="34"/>
      <c r="I16" s="34"/>
      <c r="J16" s="34"/>
      <c r="K16" s="34"/>
      <c r="L16" s="34"/>
      <c r="M16" s="34"/>
      <c r="N16" s="34"/>
      <c r="O16" s="34"/>
      <c r="P16" s="35"/>
    </row>
    <row r="17" spans="2:16" s="2" customFormat="1" ht="36" customHeight="1" x14ac:dyDescent="0.45">
      <c r="B17" s="3" t="s">
        <v>2</v>
      </c>
      <c r="C17" s="33" t="s">
        <v>14</v>
      </c>
      <c r="D17" s="34"/>
      <c r="E17" s="34"/>
      <c r="F17" s="34"/>
      <c r="G17" s="34"/>
      <c r="H17" s="34"/>
      <c r="I17" s="34"/>
      <c r="J17" s="34"/>
      <c r="K17" s="34"/>
      <c r="L17" s="34"/>
      <c r="M17" s="34"/>
      <c r="N17" s="34"/>
      <c r="O17" s="34"/>
      <c r="P17" s="35"/>
    </row>
    <row r="18" spans="2:16" s="2" customFormat="1" ht="39.65" customHeight="1" x14ac:dyDescent="0.45">
      <c r="B18" s="3" t="s">
        <v>3</v>
      </c>
      <c r="C18" s="33" t="s">
        <v>16</v>
      </c>
      <c r="D18" s="34"/>
      <c r="E18" s="34"/>
      <c r="F18" s="34"/>
      <c r="G18" s="34"/>
      <c r="H18" s="34"/>
      <c r="I18" s="34"/>
      <c r="J18" s="34"/>
      <c r="K18" s="34"/>
      <c r="L18" s="34"/>
      <c r="M18" s="34"/>
      <c r="N18" s="34"/>
      <c r="O18" s="34"/>
      <c r="P18" s="35"/>
    </row>
  </sheetData>
  <sheetProtection algorithmName="SHA-512" hashValue="aE1Cbg/YlupCMfQOwyPetwwUV1g8A83JVqaCTC4lKB8IcdKC34+PwP1ZHS7padAHManpxXDipy8FO551SpH7nQ==" saltValue="WBBI07LN7Ah4DFisDTXVcg=="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abSelected="1" workbookViewId="0">
      <selection activeCell="C11" sqref="C11"/>
    </sheetView>
  </sheetViews>
  <sheetFormatPr defaultColWidth="8.81640625" defaultRowHeight="14.5" x14ac:dyDescent="0.35"/>
  <cols>
    <col min="1" max="1" width="2.81640625" style="5" customWidth="1"/>
    <col min="2" max="2" width="45.453125" style="5" customWidth="1"/>
    <col min="3" max="3" width="32.81640625" style="5" bestFit="1" customWidth="1"/>
    <col min="4" max="4" width="32.81640625" style="5" customWidth="1"/>
    <col min="5" max="5" width="42.81640625" style="5" bestFit="1" customWidth="1"/>
    <col min="6" max="6" width="13.81640625" style="5" bestFit="1" customWidth="1"/>
    <col min="7" max="16384" width="8.81640625" style="5"/>
  </cols>
  <sheetData>
    <row r="1" spans="2:5" ht="9.65" customHeight="1" x14ac:dyDescent="0.35"/>
    <row r="2" spans="2:5" x14ac:dyDescent="0.35">
      <c r="B2" s="11" t="s">
        <v>12</v>
      </c>
    </row>
    <row r="3" spans="2:5" ht="9.65" customHeight="1" thickBot="1" x14ac:dyDescent="0.4"/>
    <row r="4" spans="2:5" ht="65.5" customHeight="1" thickBot="1" x14ac:dyDescent="0.4">
      <c r="B4" s="45" t="s">
        <v>37</v>
      </c>
      <c r="C4" s="46"/>
      <c r="D4" s="46"/>
      <c r="E4" s="47"/>
    </row>
    <row r="5" spans="2:5" ht="15" thickBot="1" x14ac:dyDescent="0.4"/>
    <row r="6" spans="2:5" ht="15" thickBot="1" x14ac:dyDescent="0.4">
      <c r="B6" s="16" t="s">
        <v>11</v>
      </c>
      <c r="C6" s="44"/>
      <c r="D6" s="44"/>
      <c r="E6" s="44"/>
    </row>
    <row r="7" spans="2:5" ht="15" thickBot="1" x14ac:dyDescent="0.4">
      <c r="B7" s="16" t="s">
        <v>24</v>
      </c>
      <c r="C7" s="44"/>
      <c r="D7" s="44"/>
      <c r="E7" s="44"/>
    </row>
    <row r="8" spans="2:5" ht="15" thickBot="1" x14ac:dyDescent="0.4">
      <c r="B8" s="16" t="s">
        <v>20</v>
      </c>
      <c r="C8" s="48" t="s">
        <v>43</v>
      </c>
      <c r="D8" s="48"/>
      <c r="E8" s="48"/>
    </row>
    <row r="9" spans="2:5" ht="15" thickBot="1" x14ac:dyDescent="0.4"/>
    <row r="10" spans="2:5" ht="66.5" thickBot="1" x14ac:dyDescent="0.4">
      <c r="B10" s="17" t="s">
        <v>21</v>
      </c>
      <c r="C10" s="21" t="s">
        <v>22</v>
      </c>
      <c r="D10" s="21" t="s">
        <v>23</v>
      </c>
      <c r="E10" s="21" t="s">
        <v>25</v>
      </c>
    </row>
    <row r="11" spans="2:5" ht="16.5" x14ac:dyDescent="0.35">
      <c r="B11" s="18" t="s">
        <v>7</v>
      </c>
      <c r="C11" s="13"/>
      <c r="D11" s="49">
        <f>ROUND(C11*'Základní data ŘO'!G4+C12*'Základní data ŘO'!G5+C13*'Základní data ŘO'!G6+C14*'Základní data ŘO'!G7,0)</f>
        <v>0</v>
      </c>
      <c r="E11" s="49">
        <f>C7*D11</f>
        <v>0</v>
      </c>
    </row>
    <row r="12" spans="2:5" ht="16.5" x14ac:dyDescent="0.35">
      <c r="B12" s="19" t="s">
        <v>9</v>
      </c>
      <c r="C12" s="14"/>
      <c r="D12" s="50"/>
      <c r="E12" s="50"/>
    </row>
    <row r="13" spans="2:5" ht="16.5" x14ac:dyDescent="0.35">
      <c r="B13" s="19" t="s">
        <v>10</v>
      </c>
      <c r="C13" s="14"/>
      <c r="D13" s="50"/>
      <c r="E13" s="50"/>
    </row>
    <row r="14" spans="2:5" ht="17" thickBot="1" x14ac:dyDescent="0.4">
      <c r="B14" s="20" t="s">
        <v>8</v>
      </c>
      <c r="C14" s="15"/>
      <c r="D14" s="51"/>
      <c r="E14" s="51"/>
    </row>
  </sheetData>
  <sheetProtection algorithmName="SHA-512" hashValue="l8w7/nddmqX1HixsbXOmJjadufYoy2UgGdbA0cPoV/ftBNXSlWLKJ5VDXJ78+iPCPs7QrrQ3rRnToz2gh5b8ng==" saltValue="SDrAGxeVfYR3Y1IXou3TwQ==" spinCount="100000" sheet="1" selectLockedCells="1"/>
  <mergeCells count="6">
    <mergeCell ref="C6:E6"/>
    <mergeCell ref="B4:E4"/>
    <mergeCell ref="C8:E8"/>
    <mergeCell ref="D11:D14"/>
    <mergeCell ref="E11:E14"/>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5"/>
  <sheetViews>
    <sheetView showGridLines="0" workbookViewId="0">
      <selection activeCell="H7" sqref="H7"/>
    </sheetView>
  </sheetViews>
  <sheetFormatPr defaultRowHeight="14.5" x14ac:dyDescent="0.35"/>
  <cols>
    <col min="1" max="1" width="32.453125" style="6" bestFit="1" customWidth="1"/>
    <col min="2" max="2" width="9.1796875" customWidth="1"/>
    <col min="3" max="3" width="12.1796875" customWidth="1"/>
    <col min="4" max="4" width="14.453125" customWidth="1"/>
    <col min="5" max="5" width="14.453125" style="8" customWidth="1"/>
    <col min="6" max="7" width="14.453125" customWidth="1"/>
    <col min="8" max="8" width="15.81640625" customWidth="1"/>
    <col min="9" max="9" width="13.453125" style="8" customWidth="1"/>
    <col min="10" max="10" width="3.1796875" customWidth="1"/>
    <col min="11" max="13" width="9.1796875" customWidth="1"/>
    <col min="14" max="14" width="13.453125" style="8" customWidth="1"/>
    <col min="15" max="15" width="3.1796875" customWidth="1"/>
    <col min="16" max="18" width="9.1796875" customWidth="1"/>
    <col min="19" max="19" width="13.453125" style="8" customWidth="1"/>
    <col min="20" max="20" width="3.1796875" customWidth="1"/>
    <col min="21" max="21" width="34.453125" customWidth="1"/>
  </cols>
  <sheetData>
    <row r="1" spans="1:19" x14ac:dyDescent="0.35">
      <c r="A1" s="6" t="s">
        <v>38</v>
      </c>
    </row>
    <row r="2" spans="1:19" s="7" customFormat="1" x14ac:dyDescent="0.35">
      <c r="A2" s="56" t="s">
        <v>27</v>
      </c>
      <c r="B2" s="56"/>
      <c r="C2" s="56"/>
      <c r="D2" s="56"/>
      <c r="E2" s="56"/>
      <c r="F2" s="56"/>
      <c r="G2" s="56"/>
      <c r="I2" s="9"/>
      <c r="N2" s="9"/>
      <c r="S2" s="9"/>
    </row>
    <row r="3" spans="1:19" s="6" customFormat="1" ht="87" x14ac:dyDescent="0.35">
      <c r="A3" s="22" t="s">
        <v>28</v>
      </c>
      <c r="B3" s="22" t="s">
        <v>29</v>
      </c>
      <c r="C3" s="22" t="s">
        <v>30</v>
      </c>
      <c r="D3" s="22" t="s">
        <v>33</v>
      </c>
      <c r="E3" s="23" t="s">
        <v>34</v>
      </c>
      <c r="F3" s="22" t="s">
        <v>35</v>
      </c>
      <c r="G3" s="22" t="s">
        <v>36</v>
      </c>
      <c r="I3" s="10"/>
      <c r="N3" s="10"/>
      <c r="S3" s="10"/>
    </row>
    <row r="4" spans="1:19" x14ac:dyDescent="0.35">
      <c r="A4" s="22" t="s">
        <v>7</v>
      </c>
      <c r="B4" s="24">
        <v>2422</v>
      </c>
      <c r="C4" s="24" t="s">
        <v>31</v>
      </c>
      <c r="D4" s="12">
        <v>136794.84710000001</v>
      </c>
      <c r="E4" s="12">
        <v>77640.556500000006</v>
      </c>
      <c r="F4" s="25">
        <f>D4*$B$13+E4*$B$14</f>
        <v>121722.33385512001</v>
      </c>
      <c r="G4" s="25">
        <f>F4*(1+$B$15)</f>
        <v>162864.48269815059</v>
      </c>
    </row>
    <row r="5" spans="1:19" x14ac:dyDescent="0.35">
      <c r="A5" s="22" t="s">
        <v>9</v>
      </c>
      <c r="B5" s="24">
        <v>2422</v>
      </c>
      <c r="C5" s="24" t="s">
        <v>32</v>
      </c>
      <c r="D5" s="12">
        <v>97846.712599999999</v>
      </c>
      <c r="E5" s="12">
        <v>66067.134000000005</v>
      </c>
      <c r="F5" s="25">
        <f t="shared" ref="F5:F6" si="0">D5*$B$13+E5*$B$14</f>
        <v>89749.275972720003</v>
      </c>
      <c r="G5" s="25">
        <f>F5*(1+$B$15)</f>
        <v>120084.53125149937</v>
      </c>
    </row>
    <row r="6" spans="1:19" x14ac:dyDescent="0.35">
      <c r="A6" s="22" t="s">
        <v>10</v>
      </c>
      <c r="B6" s="24">
        <v>2411</v>
      </c>
      <c r="C6" s="24" t="s">
        <v>32</v>
      </c>
      <c r="D6" s="12">
        <v>86716.902000000002</v>
      </c>
      <c r="E6" s="12">
        <v>56438.667300000001</v>
      </c>
      <c r="F6" s="25">
        <f t="shared" si="0"/>
        <v>79002.007798439998</v>
      </c>
      <c r="G6" s="25">
        <f>F6*(1+$B$15)</f>
        <v>105704.68643431272</v>
      </c>
    </row>
    <row r="7" spans="1:19" x14ac:dyDescent="0.35">
      <c r="A7" s="52" t="s">
        <v>8</v>
      </c>
      <c r="B7" s="24">
        <v>3343</v>
      </c>
      <c r="C7" s="24" t="s">
        <v>32</v>
      </c>
      <c r="D7" s="12">
        <v>53714.962599999999</v>
      </c>
      <c r="E7" s="12">
        <v>48193.044699999999</v>
      </c>
      <c r="F7" s="53">
        <f>AVERAGE(D7:D9)*$B$13+AVERAGE(E7:E9)*$B$14</f>
        <v>45055.089095786665</v>
      </c>
      <c r="G7" s="53">
        <f>F7*(1+$B$15)</f>
        <v>60283.70921016256</v>
      </c>
    </row>
    <row r="8" spans="1:19" x14ac:dyDescent="0.35">
      <c r="A8" s="52"/>
      <c r="B8" s="24">
        <v>4110</v>
      </c>
      <c r="C8" s="24" t="s">
        <v>32</v>
      </c>
      <c r="D8" s="12">
        <v>37091.412499999999</v>
      </c>
      <c r="E8" s="12">
        <v>45146.735000000001</v>
      </c>
      <c r="F8" s="54"/>
      <c r="G8" s="54"/>
    </row>
    <row r="9" spans="1:19" x14ac:dyDescent="0.35">
      <c r="A9" s="52"/>
      <c r="B9" s="24">
        <v>4120</v>
      </c>
      <c r="C9" s="24" t="s">
        <v>32</v>
      </c>
      <c r="D9" s="12">
        <v>43614.2664</v>
      </c>
      <c r="E9" s="12">
        <v>44003.254999999997</v>
      </c>
      <c r="F9" s="55"/>
      <c r="G9" s="55"/>
    </row>
    <row r="10" spans="1:19" x14ac:dyDescent="0.35">
      <c r="A10" s="6" t="s">
        <v>41</v>
      </c>
    </row>
    <row r="12" spans="1:19" x14ac:dyDescent="0.35">
      <c r="A12" s="26" t="s">
        <v>17</v>
      </c>
      <c r="B12" s="26"/>
    </row>
    <row r="13" spans="1:19" x14ac:dyDescent="0.35">
      <c r="A13" s="27" t="s">
        <v>18</v>
      </c>
      <c r="B13" s="28">
        <v>0.74519999999999997</v>
      </c>
    </row>
    <row r="14" spans="1:19" x14ac:dyDescent="0.35">
      <c r="A14" s="27" t="s">
        <v>19</v>
      </c>
      <c r="B14" s="28">
        <v>0.25480000000000003</v>
      </c>
    </row>
    <row r="15" spans="1:19" x14ac:dyDescent="0.35">
      <c r="A15" s="27" t="s">
        <v>26</v>
      </c>
      <c r="B15" s="28">
        <v>0.33800000000000002</v>
      </c>
    </row>
  </sheetData>
  <sheetProtection algorithmName="SHA-512" hashValue="8I4ywbO7hPsE8UqsI8yWrHRioDytvgG8m7OyjyFa7bFTmP9UtTSfgREheulxJUyL/kQehszD/UjNbdDoopfyjg==" saltValue="qlVeMyPazmtLK1WxvmGi0A==" spinCount="100000" sheet="1" selectLockedCells="1" selectUnlockedCells="1"/>
  <mergeCells count="4">
    <mergeCell ref="A7:A9"/>
    <mergeCell ref="F7:F9"/>
    <mergeCell ref="G7:G9"/>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15OPMSMT0001-64-2111</_dlc_DocId>
    <_dlc_DocIdUrl xmlns="0104a4cd-1400-468e-be1b-c7aad71d7d5a">
      <Url>https://op.msmt.cz/_layouts/15/DocIdRedir.aspx?ID=15OPMSMT0001-64-2111</Url>
      <Description>15OPMSMT0001-64-2111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70C7A648FF8344F96BB5A5B2AB0F36C" ma:contentTypeVersion="0" ma:contentTypeDescription="Vytvoří nový dokument" ma:contentTypeScope="" ma:versionID="3decff769bbae7d6d1b0a4e8096786a2">
  <xsd:schema xmlns:xsd="http://www.w3.org/2001/XMLSchema" xmlns:xs="http://www.w3.org/2001/XMLSchema" xmlns:p="http://schemas.microsoft.com/office/2006/metadata/properties" xmlns:ns2="0104a4cd-1400-468e-be1b-c7aad71d7d5a" targetNamespace="http://schemas.microsoft.com/office/2006/metadata/properties" ma:root="true" ma:fieldsID="7813868390e2dbe3cdd13a46dd38feee"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2.xml><?xml version="1.0" encoding="utf-8"?>
<ds:datastoreItem xmlns:ds="http://schemas.openxmlformats.org/officeDocument/2006/customXml" ds:itemID="{781D9C99-D3A0-4DDF-96D9-C67DB36198A7}">
  <ds:schemaRefs>
    <ds:schemaRef ds:uri="http://schemas.openxmlformats.org/package/2006/metadata/core-properties"/>
    <ds:schemaRef ds:uri="0104a4cd-1400-468e-be1b-c7aad71d7d5a"/>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BFB0E9C-CECE-414D-8625-FC2706F0E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Příplatová Vanda</cp:lastModifiedBy>
  <dcterms:created xsi:type="dcterms:W3CDTF">2022-06-06T10:09:29Z</dcterms:created>
  <dcterms:modified xsi:type="dcterms:W3CDTF">2024-04-16T14:40:49Z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0x010100670C7A648FF8344F96BB5A5B2AB0F36C</vt:lpwstr>
  </property>
  <property fmtid="{D5CDD505-2E9C-101B-9397-08002B2CF9AE}" pid="3" name="_dlc_DocIdItemGuid">
    <vt:lpwstr>048d25bd-66f4-4559-8943-bc625dad41dc</vt:lpwstr>
  </property>
</Properties>
</file>