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C:\Users\janousekp\Desktop\Společenské a humanitní vědy člověk a lidstvo v globálních výzvách současnosti\"/>
    </mc:Choice>
  </mc:AlternateContent>
  <xr:revisionPtr revIDLastSave="0" documentId="8_{337A7F64-1A94-4AC1-A2D8-6832D3218C07}" xr6:coauthVersionLast="47" xr6:coauthVersionMax="47" xr10:uidLastSave="{00000000-0000-0000-0000-000000000000}"/>
  <workbookProtection workbookAlgorithmName="SHA-512" workbookHashValue="3leIzqc3LgvaSn4tdzswe3MDslzPe1nzs8dYvGpV4YazkjSq95/euFnflYH47fnml+kKs21arYu1GM7XNHfpAw==" workbookSaltValue="Z3u4gdM5XJMnoQyTg4/XMg==" workbookSpinCount="100000" lockStructure="1"/>
  <bookViews>
    <workbookView xWindow="28680" yWindow="-120" windowWidth="29040" windowHeight="17640" xr2:uid="{B973501C-0DAD-4742-9528-F8D36A78C531}"/>
  </bookViews>
  <sheets>
    <sheet name="Obecné informace" sheetId="6" r:id="rId1"/>
    <sheet name="Příjezdy" sheetId="5" r:id="rId2"/>
    <sheet name="Výjezdy" sheetId="2" r:id="rId3"/>
    <sheet name="Supporting data" sheetId="3" state="hidden" r:id="rId4"/>
  </sheets>
  <definedNames>
    <definedName name="_xlnm._FilterDatabase" localSheetId="3" hidden="1">'Supporting data'!$A$15:$P$182</definedName>
    <definedName name="_ftn1" localSheetId="3">'Supporting data'!#REF!</definedName>
    <definedName name="_ftnref1" localSheetId="3">'Supporting data'!$A$9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09" i="2" l="1"/>
  <c r="F11" i="2"/>
  <c r="F12" i="2"/>
  <c r="H12" i="2" s="1"/>
  <c r="F13" i="2"/>
  <c r="H13" i="2" s="1"/>
  <c r="F14" i="2"/>
  <c r="H14" i="2" s="1"/>
  <c r="F15" i="2"/>
  <c r="H15" i="2" s="1"/>
  <c r="F16" i="2"/>
  <c r="H16" i="2" s="1"/>
  <c r="F17" i="2"/>
  <c r="H17" i="2" s="1"/>
  <c r="F18" i="2"/>
  <c r="H18" i="2" s="1"/>
  <c r="F19" i="2"/>
  <c r="F20" i="2"/>
  <c r="F21" i="2"/>
  <c r="F22" i="2"/>
  <c r="H22" i="2" s="1"/>
  <c r="F23" i="2"/>
  <c r="H23" i="2" s="1"/>
  <c r="F24" i="2"/>
  <c r="H24" i="2" s="1"/>
  <c r="F25" i="2"/>
  <c r="H25" i="2" s="1"/>
  <c r="F26" i="2"/>
  <c r="H26" i="2" s="1"/>
  <c r="F27" i="2"/>
  <c r="H27" i="2" s="1"/>
  <c r="F28" i="2"/>
  <c r="H28" i="2" s="1"/>
  <c r="F29" i="2"/>
  <c r="H29" i="2" s="1"/>
  <c r="F30" i="2"/>
  <c r="H30" i="2" s="1"/>
  <c r="F31" i="2"/>
  <c r="F32" i="2"/>
  <c r="H32" i="2" s="1"/>
  <c r="F33" i="2"/>
  <c r="H33" i="2" s="1"/>
  <c r="F34" i="2"/>
  <c r="H34" i="2" s="1"/>
  <c r="F35" i="2"/>
  <c r="F36" i="2"/>
  <c r="H36" i="2" s="1"/>
  <c r="F37" i="2"/>
  <c r="H37" i="2" s="1"/>
  <c r="F38" i="2"/>
  <c r="H38" i="2" s="1"/>
  <c r="F39" i="2"/>
  <c r="F40" i="2"/>
  <c r="H40" i="2" s="1"/>
  <c r="F41" i="2"/>
  <c r="F42" i="2"/>
  <c r="H42" i="2" s="1"/>
  <c r="F43" i="2"/>
  <c r="F44" i="2"/>
  <c r="H44" i="2" s="1"/>
  <c r="F45" i="2"/>
  <c r="H45" i="2" s="1"/>
  <c r="F46" i="2"/>
  <c r="H46" i="2" s="1"/>
  <c r="F47" i="2"/>
  <c r="F48" i="2"/>
  <c r="H48" i="2" s="1"/>
  <c r="F49" i="2"/>
  <c r="H49" i="2" s="1"/>
  <c r="F50" i="2"/>
  <c r="H50" i="2" s="1"/>
  <c r="F51" i="2"/>
  <c r="F52" i="2"/>
  <c r="H52" i="2" s="1"/>
  <c r="F53" i="2"/>
  <c r="F54" i="2"/>
  <c r="H54" i="2" s="1"/>
  <c r="F55" i="2"/>
  <c r="F56" i="2"/>
  <c r="H56" i="2" s="1"/>
  <c r="F57" i="2"/>
  <c r="H57" i="2" s="1"/>
  <c r="F58" i="2"/>
  <c r="H58" i="2" s="1"/>
  <c r="F59" i="2"/>
  <c r="F60" i="2"/>
  <c r="H60" i="2" s="1"/>
  <c r="F61" i="2"/>
  <c r="H61" i="2" s="1"/>
  <c r="F62" i="2"/>
  <c r="H62" i="2" s="1"/>
  <c r="F63" i="2"/>
  <c r="F64" i="2"/>
  <c r="F65" i="2"/>
  <c r="H65" i="2" s="1"/>
  <c r="F66" i="2"/>
  <c r="H66" i="2" s="1"/>
  <c r="F67" i="2"/>
  <c r="F68" i="2"/>
  <c r="H68" i="2" s="1"/>
  <c r="F69" i="2"/>
  <c r="H69" i="2" s="1"/>
  <c r="F70" i="2"/>
  <c r="H70" i="2" s="1"/>
  <c r="F71" i="2"/>
  <c r="F72" i="2"/>
  <c r="H72" i="2" s="1"/>
  <c r="F73" i="2"/>
  <c r="F74" i="2"/>
  <c r="H74" i="2" s="1"/>
  <c r="F75" i="2"/>
  <c r="F76" i="2"/>
  <c r="H76" i="2" s="1"/>
  <c r="F77" i="2"/>
  <c r="H77" i="2" s="1"/>
  <c r="F78" i="2"/>
  <c r="H78" i="2" s="1"/>
  <c r="F79" i="2"/>
  <c r="F80" i="2"/>
  <c r="H80" i="2" s="1"/>
  <c r="F81" i="2"/>
  <c r="H81" i="2" s="1"/>
  <c r="F82" i="2"/>
  <c r="H82" i="2" s="1"/>
  <c r="F83" i="2"/>
  <c r="F84" i="2"/>
  <c r="H84" i="2" s="1"/>
  <c r="F85" i="2"/>
  <c r="F86" i="2"/>
  <c r="H86" i="2" s="1"/>
  <c r="F87" i="2"/>
  <c r="F88" i="2"/>
  <c r="H88" i="2" s="1"/>
  <c r="F89" i="2"/>
  <c r="H89" i="2" s="1"/>
  <c r="F90" i="2"/>
  <c r="H90" i="2" s="1"/>
  <c r="F91" i="2"/>
  <c r="F92" i="2"/>
  <c r="H92" i="2" s="1"/>
  <c r="F93" i="2"/>
  <c r="H93" i="2" s="1"/>
  <c r="F94" i="2"/>
  <c r="H94" i="2" s="1"/>
  <c r="F95" i="2"/>
  <c r="F96" i="2"/>
  <c r="H96" i="2" s="1"/>
  <c r="F97" i="2"/>
  <c r="H97" i="2" s="1"/>
  <c r="F98" i="2"/>
  <c r="H98" i="2" s="1"/>
  <c r="F99" i="2"/>
  <c r="F100" i="2"/>
  <c r="F101" i="2"/>
  <c r="H101" i="2" s="1"/>
  <c r="F102" i="2"/>
  <c r="H102" i="2" s="1"/>
  <c r="F103" i="2"/>
  <c r="F104" i="2"/>
  <c r="H104" i="2" s="1"/>
  <c r="F105" i="2"/>
  <c r="F106" i="2"/>
  <c r="H106" i="2" s="1"/>
  <c r="F107" i="2"/>
  <c r="F108" i="2"/>
  <c r="F109" i="2"/>
  <c r="H109" i="2" s="1"/>
  <c r="F110" i="2"/>
  <c r="H110" i="2" s="1"/>
  <c r="F111" i="2"/>
  <c r="F112" i="2"/>
  <c r="F113" i="2"/>
  <c r="H113" i="2" s="1"/>
  <c r="F114" i="2"/>
  <c r="H114" i="2" s="1"/>
  <c r="F115" i="2"/>
  <c r="F116" i="2"/>
  <c r="F117" i="2"/>
  <c r="F118" i="2"/>
  <c r="H118" i="2" s="1"/>
  <c r="F119" i="2"/>
  <c r="F120" i="2"/>
  <c r="H120" i="2" s="1"/>
  <c r="F121" i="2"/>
  <c r="H121" i="2" s="1"/>
  <c r="F122" i="2"/>
  <c r="H122" i="2" s="1"/>
  <c r="F123" i="2"/>
  <c r="F124" i="2"/>
  <c r="H124" i="2" s="1"/>
  <c r="F125" i="2"/>
  <c r="H125" i="2" s="1"/>
  <c r="F126" i="2"/>
  <c r="H126" i="2" s="1"/>
  <c r="F127" i="2"/>
  <c r="F128" i="2"/>
  <c r="H128" i="2" s="1"/>
  <c r="F129" i="2"/>
  <c r="H129" i="2" s="1"/>
  <c r="F130" i="2"/>
  <c r="H130" i="2" s="1"/>
  <c r="F131" i="2"/>
  <c r="F132" i="2"/>
  <c r="H132" i="2" s="1"/>
  <c r="F133" i="2"/>
  <c r="H133" i="2" s="1"/>
  <c r="F134" i="2"/>
  <c r="H134" i="2" s="1"/>
  <c r="F135" i="2"/>
  <c r="F136" i="2"/>
  <c r="H136" i="2" s="1"/>
  <c r="F137" i="2"/>
  <c r="F138" i="2"/>
  <c r="H138" i="2" s="1"/>
  <c r="F139" i="2"/>
  <c r="F140" i="2"/>
  <c r="H140" i="2" s="1"/>
  <c r="F141" i="2"/>
  <c r="H141" i="2" s="1"/>
  <c r="F142" i="2"/>
  <c r="H142" i="2" s="1"/>
  <c r="F143" i="2"/>
  <c r="F144" i="2"/>
  <c r="F145" i="2"/>
  <c r="H145" i="2" s="1"/>
  <c r="F146" i="2"/>
  <c r="H146" i="2" s="1"/>
  <c r="F147" i="2"/>
  <c r="F148" i="2"/>
  <c r="H148" i="2" s="1"/>
  <c r="F149" i="2"/>
  <c r="F150" i="2"/>
  <c r="H150" i="2" s="1"/>
  <c r="F151" i="2"/>
  <c r="F152" i="2"/>
  <c r="H152" i="2" s="1"/>
  <c r="F153" i="2"/>
  <c r="H153" i="2" s="1"/>
  <c r="F154" i="2"/>
  <c r="H154" i="2" s="1"/>
  <c r="F155" i="2"/>
  <c r="F156" i="2"/>
  <c r="H156" i="2" s="1"/>
  <c r="F157" i="2"/>
  <c r="H157" i="2" s="1"/>
  <c r="F158" i="2"/>
  <c r="H158" i="2" s="1"/>
  <c r="F159" i="2"/>
  <c r="F160" i="2"/>
  <c r="H160" i="2" s="1"/>
  <c r="F161" i="2"/>
  <c r="H161" i="2" s="1"/>
  <c r="F162" i="2"/>
  <c r="H162" i="2" s="1"/>
  <c r="F163" i="2"/>
  <c r="F164" i="2"/>
  <c r="F165" i="2"/>
  <c r="H165" i="2" s="1"/>
  <c r="F166" i="2"/>
  <c r="H166" i="2" s="1"/>
  <c r="F167" i="2"/>
  <c r="F168" i="2"/>
  <c r="H168" i="2" s="1"/>
  <c r="F169" i="2"/>
  <c r="F170" i="2"/>
  <c r="H170" i="2" s="1"/>
  <c r="F171" i="2"/>
  <c r="F172" i="2"/>
  <c r="F173" i="2"/>
  <c r="H173" i="2" s="1"/>
  <c r="F174" i="2"/>
  <c r="H174" i="2" s="1"/>
  <c r="F175" i="2"/>
  <c r="F176" i="2"/>
  <c r="H176" i="2" s="1"/>
  <c r="F177" i="2"/>
  <c r="H177" i="2" s="1"/>
  <c r="F178" i="2"/>
  <c r="H178" i="2" s="1"/>
  <c r="F179" i="2"/>
  <c r="F180" i="2"/>
  <c r="H180" i="2" s="1"/>
  <c r="F181" i="2"/>
  <c r="F182" i="2"/>
  <c r="H182" i="2" s="1"/>
  <c r="F183" i="2"/>
  <c r="F184" i="2"/>
  <c r="F185" i="2"/>
  <c r="H185" i="2" s="1"/>
  <c r="F186" i="2"/>
  <c r="H186" i="2" s="1"/>
  <c r="F187" i="2"/>
  <c r="F188" i="2"/>
  <c r="H188" i="2" s="1"/>
  <c r="F189" i="2"/>
  <c r="H189" i="2" s="1"/>
  <c r="F190" i="2"/>
  <c r="H190" i="2" s="1"/>
  <c r="F191" i="2"/>
  <c r="F192" i="2"/>
  <c r="H192" i="2" s="1"/>
  <c r="F193" i="2"/>
  <c r="H193" i="2" s="1"/>
  <c r="F194" i="2"/>
  <c r="H194" i="2" s="1"/>
  <c r="F195" i="2"/>
  <c r="F196" i="2"/>
  <c r="H196" i="2" s="1"/>
  <c r="F197" i="2"/>
  <c r="H197" i="2" s="1"/>
  <c r="F198" i="2"/>
  <c r="H198" i="2" s="1"/>
  <c r="F199" i="2"/>
  <c r="F200" i="2"/>
  <c r="H200" i="2" s="1"/>
  <c r="F201" i="2"/>
  <c r="F202" i="2"/>
  <c r="H202" i="2" s="1"/>
  <c r="F203" i="2"/>
  <c r="F204" i="2"/>
  <c r="F205" i="2"/>
  <c r="H205" i="2" s="1"/>
  <c r="F206" i="2"/>
  <c r="H206" i="2" s="1"/>
  <c r="F207" i="2"/>
  <c r="F208" i="2"/>
  <c r="H208" i="2" s="1"/>
  <c r="F209" i="2"/>
  <c r="H209" i="2" s="1"/>
  <c r="F210" i="2"/>
  <c r="H210" i="2" s="1"/>
  <c r="F211" i="2"/>
  <c r="F212" i="2"/>
  <c r="H212" i="2" s="1"/>
  <c r="F213" i="2"/>
  <c r="F214" i="2"/>
  <c r="H214" i="2" s="1"/>
  <c r="F215" i="2"/>
  <c r="F216" i="2"/>
  <c r="H216" i="2" s="1"/>
  <c r="F217" i="2"/>
  <c r="H217" i="2" s="1"/>
  <c r="F218" i="2"/>
  <c r="H218" i="2" s="1"/>
  <c r="F219" i="2"/>
  <c r="F220" i="2"/>
  <c r="H220" i="2" s="1"/>
  <c r="F221" i="2"/>
  <c r="H221" i="2" s="1"/>
  <c r="F222" i="2"/>
  <c r="H222" i="2" s="1"/>
  <c r="F223" i="2"/>
  <c r="F224" i="2"/>
  <c r="H224" i="2" s="1"/>
  <c r="F225" i="2"/>
  <c r="H225" i="2" s="1"/>
  <c r="F226" i="2"/>
  <c r="H226" i="2" s="1"/>
  <c r="F227" i="2"/>
  <c r="F228" i="2"/>
  <c r="F229" i="2"/>
  <c r="H229" i="2" s="1"/>
  <c r="F230" i="2"/>
  <c r="H230" i="2" s="1"/>
  <c r="F231" i="2"/>
  <c r="F232" i="2"/>
  <c r="H232" i="2" s="1"/>
  <c r="F233" i="2"/>
  <c r="H233" i="2" s="1"/>
  <c r="F234" i="2"/>
  <c r="H234" i="2" s="1"/>
  <c r="F235" i="2"/>
  <c r="F236" i="2"/>
  <c r="F237" i="2"/>
  <c r="H237" i="2" s="1"/>
  <c r="F238" i="2"/>
  <c r="H238" i="2" s="1"/>
  <c r="F239" i="2"/>
  <c r="F240" i="2"/>
  <c r="H240" i="2" s="1"/>
  <c r="F241" i="2"/>
  <c r="H241" i="2" s="1"/>
  <c r="F242" i="2"/>
  <c r="H242" i="2" s="1"/>
  <c r="F243" i="2"/>
  <c r="F244" i="2"/>
  <c r="F245" i="2"/>
  <c r="H245" i="2" s="1"/>
  <c r="F246" i="2"/>
  <c r="H246" i="2" s="1"/>
  <c r="F247" i="2"/>
  <c r="F248" i="2"/>
  <c r="H248" i="2" s="1"/>
  <c r="F249" i="2"/>
  <c r="H249" i="2" s="1"/>
  <c r="F250" i="2"/>
  <c r="H250" i="2" s="1"/>
  <c r="F251" i="2"/>
  <c r="F252" i="2"/>
  <c r="H252" i="2" s="1"/>
  <c r="F253" i="2"/>
  <c r="H253" i="2" s="1"/>
  <c r="F254" i="2"/>
  <c r="H254" i="2" s="1"/>
  <c r="F255" i="2"/>
  <c r="F256" i="2"/>
  <c r="H256" i="2" s="1"/>
  <c r="F257" i="2"/>
  <c r="H257" i="2" s="1"/>
  <c r="F258" i="2"/>
  <c r="H258" i="2" s="1"/>
  <c r="F259" i="2"/>
  <c r="F260" i="2"/>
  <c r="H260" i="2" s="1"/>
  <c r="F261" i="2"/>
  <c r="H261" i="2" s="1"/>
  <c r="F262" i="2"/>
  <c r="H262" i="2" s="1"/>
  <c r="F263" i="2"/>
  <c r="F264" i="2"/>
  <c r="H264" i="2" s="1"/>
  <c r="F265" i="2"/>
  <c r="H265" i="2" s="1"/>
  <c r="F266" i="2"/>
  <c r="H266" i="2" s="1"/>
  <c r="F267" i="2"/>
  <c r="F268" i="2"/>
  <c r="F269" i="2"/>
  <c r="H269" i="2" s="1"/>
  <c r="F270" i="2"/>
  <c r="H270" i="2" s="1"/>
  <c r="F271" i="2"/>
  <c r="F272" i="2"/>
  <c r="H272" i="2" s="1"/>
  <c r="F273" i="2"/>
  <c r="H273" i="2" s="1"/>
  <c r="F274" i="2"/>
  <c r="H274" i="2" s="1"/>
  <c r="F275" i="2"/>
  <c r="F276" i="2"/>
  <c r="F277" i="2"/>
  <c r="F278" i="2"/>
  <c r="H278" i="2" s="1"/>
  <c r="F279" i="2"/>
  <c r="F280" i="2"/>
  <c r="H280" i="2" s="1"/>
  <c r="F281" i="2"/>
  <c r="H281" i="2" s="1"/>
  <c r="F282" i="2"/>
  <c r="H282" i="2" s="1"/>
  <c r="F283" i="2"/>
  <c r="F284" i="2"/>
  <c r="F285" i="2"/>
  <c r="H285" i="2" s="1"/>
  <c r="F286" i="2"/>
  <c r="H286" i="2" s="1"/>
  <c r="F287" i="2"/>
  <c r="F288" i="2"/>
  <c r="H288" i="2" s="1"/>
  <c r="F289" i="2"/>
  <c r="H289" i="2" s="1"/>
  <c r="F290" i="2"/>
  <c r="H290" i="2" s="1"/>
  <c r="F291" i="2"/>
  <c r="F292" i="2"/>
  <c r="H292" i="2" s="1"/>
  <c r="F293" i="2"/>
  <c r="H293" i="2" s="1"/>
  <c r="F294" i="2"/>
  <c r="H294" i="2" s="1"/>
  <c r="F295" i="2"/>
  <c r="F296" i="2"/>
  <c r="H296" i="2" s="1"/>
  <c r="F297" i="2"/>
  <c r="F298" i="2"/>
  <c r="H298" i="2" s="1"/>
  <c r="F299" i="2"/>
  <c r="F300" i="2"/>
  <c r="H300" i="2" s="1"/>
  <c r="F301" i="2"/>
  <c r="H301" i="2" s="1"/>
  <c r="F302" i="2"/>
  <c r="H302" i="2" s="1"/>
  <c r="F303" i="2"/>
  <c r="F304" i="2"/>
  <c r="H304" i="2" s="1"/>
  <c r="F305" i="2"/>
  <c r="H305" i="2" s="1"/>
  <c r="F306" i="2"/>
  <c r="H306" i="2" s="1"/>
  <c r="F307" i="2"/>
  <c r="F308" i="2"/>
  <c r="H308" i="2" s="1"/>
  <c r="F309" i="2"/>
  <c r="F310" i="2"/>
  <c r="H310" i="2" s="1"/>
  <c r="F311" i="2"/>
  <c r="F312" i="2"/>
  <c r="H312" i="2" s="1"/>
  <c r="F313" i="2"/>
  <c r="H313" i="2" s="1"/>
  <c r="F314" i="2"/>
  <c r="H314" i="2" s="1"/>
  <c r="F315" i="2"/>
  <c r="F316" i="2"/>
  <c r="H316" i="2" s="1"/>
  <c r="F317" i="2"/>
  <c r="H317" i="2" s="1"/>
  <c r="F318" i="2"/>
  <c r="H318" i="2" s="1"/>
  <c r="F319" i="2"/>
  <c r="F320" i="2"/>
  <c r="H320" i="2" s="1"/>
  <c r="F321" i="2"/>
  <c r="H321" i="2" s="1"/>
  <c r="F322" i="2"/>
  <c r="H322" i="2" s="1"/>
  <c r="F323" i="2"/>
  <c r="F324" i="2"/>
  <c r="H324" i="2" s="1"/>
  <c r="F325" i="2"/>
  <c r="H325" i="2" s="1"/>
  <c r="F326" i="2"/>
  <c r="H326" i="2" s="1"/>
  <c r="F327" i="2"/>
  <c r="F328" i="2"/>
  <c r="F329" i="2"/>
  <c r="H329" i="2" s="1"/>
  <c r="F330" i="2"/>
  <c r="H330" i="2" s="1"/>
  <c r="F331" i="2"/>
  <c r="F332" i="2"/>
  <c r="H332" i="2" s="1"/>
  <c r="F333" i="2"/>
  <c r="H333" i="2" s="1"/>
  <c r="F334" i="2"/>
  <c r="H334" i="2" s="1"/>
  <c r="F335" i="2"/>
  <c r="F336" i="2"/>
  <c r="H336" i="2" s="1"/>
  <c r="F337" i="2"/>
  <c r="H337" i="2" s="1"/>
  <c r="F338" i="2"/>
  <c r="H338" i="2" s="1"/>
  <c r="F339" i="2"/>
  <c r="F340" i="2"/>
  <c r="H340" i="2" s="1"/>
  <c r="F341" i="2"/>
  <c r="F342" i="2"/>
  <c r="H342" i="2" s="1"/>
  <c r="F343" i="2"/>
  <c r="F344" i="2"/>
  <c r="H344" i="2" s="1"/>
  <c r="F345" i="2"/>
  <c r="H345" i="2" s="1"/>
  <c r="F346" i="2"/>
  <c r="H346" i="2" s="1"/>
  <c r="F347" i="2"/>
  <c r="F348" i="2"/>
  <c r="H348" i="2" s="1"/>
  <c r="F349" i="2"/>
  <c r="H349" i="2" s="1"/>
  <c r="F350" i="2"/>
  <c r="H350" i="2" s="1"/>
  <c r="F351" i="2"/>
  <c r="F352" i="2"/>
  <c r="H352" i="2" s="1"/>
  <c r="F353" i="2"/>
  <c r="H353" i="2" s="1"/>
  <c r="F354" i="2"/>
  <c r="H354" i="2" s="1"/>
  <c r="F355" i="2"/>
  <c r="F356" i="2"/>
  <c r="H356" i="2" s="1"/>
  <c r="F357" i="2"/>
  <c r="H357" i="2" s="1"/>
  <c r="F358" i="2"/>
  <c r="H358" i="2" s="1"/>
  <c r="F359" i="2"/>
  <c r="F360" i="2"/>
  <c r="H360" i="2" s="1"/>
  <c r="F361" i="2"/>
  <c r="H361" i="2" s="1"/>
  <c r="F362" i="2"/>
  <c r="H362" i="2" s="1"/>
  <c r="F363" i="2"/>
  <c r="F364" i="2"/>
  <c r="F365" i="2"/>
  <c r="H365" i="2" s="1"/>
  <c r="F366" i="2"/>
  <c r="H366" i="2" s="1"/>
  <c r="F367" i="2"/>
  <c r="F368" i="2"/>
  <c r="H368" i="2" s="1"/>
  <c r="F369" i="2"/>
  <c r="H369" i="2" s="1"/>
  <c r="F370" i="2"/>
  <c r="H370" i="2" s="1"/>
  <c r="F371" i="2"/>
  <c r="F372" i="2"/>
  <c r="H372" i="2" s="1"/>
  <c r="F373" i="2"/>
  <c r="H373" i="2" s="1"/>
  <c r="F374" i="2"/>
  <c r="H374" i="2" s="1"/>
  <c r="F375" i="2"/>
  <c r="F376" i="2"/>
  <c r="H376" i="2" s="1"/>
  <c r="F377" i="2"/>
  <c r="H377" i="2" s="1"/>
  <c r="F378" i="2"/>
  <c r="H378" i="2" s="1"/>
  <c r="F379" i="2"/>
  <c r="F380" i="2"/>
  <c r="H380" i="2" s="1"/>
  <c r="F381" i="2"/>
  <c r="H381" i="2" s="1"/>
  <c r="F382" i="2"/>
  <c r="H382" i="2" s="1"/>
  <c r="F383" i="2"/>
  <c r="F384" i="2"/>
  <c r="H384" i="2" s="1"/>
  <c r="F385" i="2"/>
  <c r="H385" i="2" s="1"/>
  <c r="F386" i="2"/>
  <c r="H386" i="2" s="1"/>
  <c r="F387" i="2"/>
  <c r="F388" i="2"/>
  <c r="H388" i="2" s="1"/>
  <c r="F389" i="2"/>
  <c r="H389" i="2" s="1"/>
  <c r="F390" i="2"/>
  <c r="H390" i="2" s="1"/>
  <c r="F391" i="2"/>
  <c r="F392" i="2"/>
  <c r="H392" i="2" s="1"/>
  <c r="F393" i="2"/>
  <c r="F394" i="2"/>
  <c r="H394" i="2" s="1"/>
  <c r="F395" i="2"/>
  <c r="F396" i="2"/>
  <c r="H396" i="2" s="1"/>
  <c r="F397" i="2"/>
  <c r="H397" i="2" s="1"/>
  <c r="F398" i="2"/>
  <c r="H398" i="2" s="1"/>
  <c r="F399" i="2"/>
  <c r="F400" i="2"/>
  <c r="H400" i="2" s="1"/>
  <c r="F401" i="2"/>
  <c r="H401" i="2" s="1"/>
  <c r="F402" i="2"/>
  <c r="H402" i="2" s="1"/>
  <c r="F403" i="2"/>
  <c r="F404" i="2"/>
  <c r="H404" i="2" s="1"/>
  <c r="F405" i="2"/>
  <c r="H405" i="2" s="1"/>
  <c r="F406" i="2"/>
  <c r="H406" i="2" s="1"/>
  <c r="F407" i="2"/>
  <c r="F408" i="2"/>
  <c r="H408" i="2" s="1"/>
  <c r="F409" i="2"/>
  <c r="H409" i="2" s="1"/>
  <c r="F410" i="2"/>
  <c r="H410" i="2" s="1"/>
  <c r="F411" i="2"/>
  <c r="F412" i="2"/>
  <c r="H412" i="2" s="1"/>
  <c r="F413" i="2"/>
  <c r="H413" i="2" s="1"/>
  <c r="F414" i="2"/>
  <c r="H414" i="2" s="1"/>
  <c r="F415" i="2"/>
  <c r="F416" i="2"/>
  <c r="H416" i="2" s="1"/>
  <c r="F417" i="2"/>
  <c r="H417" i="2" s="1"/>
  <c r="F418" i="2"/>
  <c r="H418" i="2" s="1"/>
  <c r="F419" i="2"/>
  <c r="F420" i="2"/>
  <c r="F421" i="2"/>
  <c r="H421" i="2" s="1"/>
  <c r="F422" i="2"/>
  <c r="H422" i="2" s="1"/>
  <c r="F423" i="2"/>
  <c r="F424" i="2"/>
  <c r="H424" i="2" s="1"/>
  <c r="F425" i="2"/>
  <c r="H425" i="2" s="1"/>
  <c r="F426" i="2"/>
  <c r="H426" i="2" s="1"/>
  <c r="F427" i="2"/>
  <c r="F428" i="2"/>
  <c r="H428" i="2" s="1"/>
  <c r="F429" i="2"/>
  <c r="H429" i="2" s="1"/>
  <c r="F430" i="2"/>
  <c r="H430" i="2" s="1"/>
  <c r="F431" i="2"/>
  <c r="F432" i="2"/>
  <c r="H432" i="2" s="1"/>
  <c r="F433" i="2"/>
  <c r="H433" i="2" s="1"/>
  <c r="F434" i="2"/>
  <c r="H434" i="2" s="1"/>
  <c r="F435" i="2"/>
  <c r="F436" i="2"/>
  <c r="H436" i="2" s="1"/>
  <c r="F437" i="2"/>
  <c r="H437" i="2" s="1"/>
  <c r="F438" i="2"/>
  <c r="H438" i="2" s="1"/>
  <c r="F439" i="2"/>
  <c r="F440" i="2"/>
  <c r="H440" i="2" s="1"/>
  <c r="F441" i="2"/>
  <c r="H441" i="2" s="1"/>
  <c r="F442" i="2"/>
  <c r="H442" i="2" s="1"/>
  <c r="F443" i="2"/>
  <c r="F444" i="2"/>
  <c r="H444" i="2" s="1"/>
  <c r="F445" i="2"/>
  <c r="H445" i="2" s="1"/>
  <c r="F446" i="2"/>
  <c r="H446" i="2" s="1"/>
  <c r="F447" i="2"/>
  <c r="F448" i="2"/>
  <c r="H448" i="2" s="1"/>
  <c r="F449" i="2"/>
  <c r="H449" i="2" s="1"/>
  <c r="F450" i="2"/>
  <c r="H450" i="2" s="1"/>
  <c r="F451" i="2"/>
  <c r="F452" i="2"/>
  <c r="H452" i="2" s="1"/>
  <c r="F453" i="2"/>
  <c r="H453" i="2" s="1"/>
  <c r="F454" i="2"/>
  <c r="H454" i="2" s="1"/>
  <c r="F455" i="2"/>
  <c r="F456" i="2"/>
  <c r="H456" i="2" s="1"/>
  <c r="F457" i="2"/>
  <c r="H457" i="2" s="1"/>
  <c r="F458" i="2"/>
  <c r="H458" i="2" s="1"/>
  <c r="F459" i="2"/>
  <c r="F460" i="2"/>
  <c r="H460" i="2" s="1"/>
  <c r="F461" i="2"/>
  <c r="H461" i="2" s="1"/>
  <c r="F462" i="2"/>
  <c r="H462" i="2" s="1"/>
  <c r="F463" i="2"/>
  <c r="F464" i="2"/>
  <c r="H464" i="2" s="1"/>
  <c r="F465" i="2"/>
  <c r="H465" i="2" s="1"/>
  <c r="F466" i="2"/>
  <c r="H466" i="2" s="1"/>
  <c r="F467" i="2"/>
  <c r="F468" i="2"/>
  <c r="F469" i="2"/>
  <c r="H469" i="2" s="1"/>
  <c r="F470" i="2"/>
  <c r="H470" i="2" s="1"/>
  <c r="F471" i="2"/>
  <c r="F472" i="2"/>
  <c r="H472" i="2" s="1"/>
  <c r="F473" i="2"/>
  <c r="H473" i="2" s="1"/>
  <c r="F474" i="2"/>
  <c r="H474" i="2" s="1"/>
  <c r="F475" i="2"/>
  <c r="F476" i="2"/>
  <c r="H476" i="2" s="1"/>
  <c r="F477" i="2"/>
  <c r="H477" i="2" s="1"/>
  <c r="F478" i="2"/>
  <c r="H478" i="2" s="1"/>
  <c r="F479" i="2"/>
  <c r="F480" i="2"/>
  <c r="H480" i="2" s="1"/>
  <c r="F481" i="2"/>
  <c r="H481" i="2" s="1"/>
  <c r="F482" i="2"/>
  <c r="H482" i="2" s="1"/>
  <c r="F483" i="2"/>
  <c r="F484" i="2"/>
  <c r="H484" i="2" s="1"/>
  <c r="F485" i="2"/>
  <c r="H485" i="2" s="1"/>
  <c r="F486" i="2"/>
  <c r="H486" i="2" s="1"/>
  <c r="F487" i="2"/>
  <c r="F488" i="2"/>
  <c r="H488" i="2" s="1"/>
  <c r="F489" i="2"/>
  <c r="H489" i="2" s="1"/>
  <c r="F490" i="2"/>
  <c r="H490" i="2" s="1"/>
  <c r="F491" i="2"/>
  <c r="F492" i="2"/>
  <c r="H492" i="2" s="1"/>
  <c r="F493" i="2"/>
  <c r="H493" i="2" s="1"/>
  <c r="F494" i="2"/>
  <c r="H494" i="2" s="1"/>
  <c r="F495" i="2"/>
  <c r="F496" i="2"/>
  <c r="H496" i="2" s="1"/>
  <c r="F497" i="2"/>
  <c r="H497" i="2" s="1"/>
  <c r="F498" i="2"/>
  <c r="H498" i="2" s="1"/>
  <c r="F499" i="2"/>
  <c r="F500" i="2"/>
  <c r="H500" i="2" s="1"/>
  <c r="F501" i="2"/>
  <c r="H501" i="2" s="1"/>
  <c r="F502" i="2"/>
  <c r="H502" i="2" s="1"/>
  <c r="F503" i="2"/>
  <c r="F504" i="2"/>
  <c r="H504" i="2" s="1"/>
  <c r="F505" i="2"/>
  <c r="H505" i="2" s="1"/>
  <c r="F506" i="2"/>
  <c r="H506" i="2" s="1"/>
  <c r="F507" i="2"/>
  <c r="F508" i="2"/>
  <c r="H508" i="2" s="1"/>
  <c r="H509" i="2"/>
  <c r="F10" i="2"/>
  <c r="H10" i="2" s="1"/>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G10" i="5"/>
  <c r="I10" i="5" s="1"/>
  <c r="G11" i="5"/>
  <c r="M16" i="3"/>
  <c r="H11" i="2"/>
  <c r="H19" i="2"/>
  <c r="H20" i="2"/>
  <c r="H21" i="2"/>
  <c r="H31" i="2"/>
  <c r="H35" i="2"/>
  <c r="H39" i="2"/>
  <c r="H41" i="2"/>
  <c r="H43" i="2"/>
  <c r="H47" i="2"/>
  <c r="H51" i="2"/>
  <c r="H53" i="2"/>
  <c r="H55" i="2"/>
  <c r="H59" i="2"/>
  <c r="H63" i="2"/>
  <c r="H64" i="2"/>
  <c r="H67" i="2"/>
  <c r="H71" i="2"/>
  <c r="H73" i="2"/>
  <c r="H75" i="2"/>
  <c r="H79" i="2"/>
  <c r="H83" i="2"/>
  <c r="H85" i="2"/>
  <c r="H87" i="2"/>
  <c r="H91" i="2"/>
  <c r="H95" i="2"/>
  <c r="H99" i="2"/>
  <c r="H100" i="2"/>
  <c r="H103" i="2"/>
  <c r="H105" i="2"/>
  <c r="H107" i="2"/>
  <c r="H108" i="2"/>
  <c r="H111" i="2"/>
  <c r="H112" i="2"/>
  <c r="H115" i="2"/>
  <c r="H116" i="2"/>
  <c r="H117" i="2"/>
  <c r="H119" i="2"/>
  <c r="H123" i="2"/>
  <c r="H127" i="2"/>
  <c r="H131" i="2"/>
  <c r="H135" i="2"/>
  <c r="H137" i="2"/>
  <c r="H139" i="2"/>
  <c r="H143" i="2"/>
  <c r="H144" i="2"/>
  <c r="H147" i="2"/>
  <c r="H149" i="2"/>
  <c r="H151" i="2"/>
  <c r="H155" i="2"/>
  <c r="H159" i="2"/>
  <c r="H163" i="2"/>
  <c r="H164" i="2"/>
  <c r="H167" i="2"/>
  <c r="H169" i="2"/>
  <c r="H171" i="2"/>
  <c r="H172" i="2"/>
  <c r="H175" i="2"/>
  <c r="H179" i="2"/>
  <c r="H181" i="2"/>
  <c r="H183" i="2"/>
  <c r="H184" i="2"/>
  <c r="H187" i="2"/>
  <c r="H191" i="2"/>
  <c r="H195" i="2"/>
  <c r="H199" i="2"/>
  <c r="H201" i="2"/>
  <c r="H203" i="2"/>
  <c r="H204" i="2"/>
  <c r="H207" i="2"/>
  <c r="H211" i="2"/>
  <c r="H213" i="2"/>
  <c r="H215" i="2"/>
  <c r="H219" i="2"/>
  <c r="H223" i="2"/>
  <c r="H227" i="2"/>
  <c r="H228" i="2"/>
  <c r="H231" i="2"/>
  <c r="H235" i="2"/>
  <c r="H236" i="2"/>
  <c r="H239" i="2"/>
  <c r="H243" i="2"/>
  <c r="H244" i="2"/>
  <c r="H247" i="2"/>
  <c r="H251" i="2"/>
  <c r="H255" i="2"/>
  <c r="H259" i="2"/>
  <c r="H263" i="2"/>
  <c r="H267" i="2"/>
  <c r="H268" i="2"/>
  <c r="H271" i="2"/>
  <c r="H275" i="2"/>
  <c r="H276" i="2"/>
  <c r="H277" i="2"/>
  <c r="H279" i="2"/>
  <c r="H283" i="2"/>
  <c r="H284" i="2"/>
  <c r="H287" i="2"/>
  <c r="H291" i="2"/>
  <c r="H295" i="2"/>
  <c r="H297" i="2"/>
  <c r="H299" i="2"/>
  <c r="H303" i="2"/>
  <c r="H307" i="2"/>
  <c r="H309" i="2"/>
  <c r="H311" i="2"/>
  <c r="H315" i="2"/>
  <c r="H319" i="2"/>
  <c r="H323" i="2"/>
  <c r="H327" i="2"/>
  <c r="H328" i="2"/>
  <c r="H331" i="2"/>
  <c r="H335" i="2"/>
  <c r="H339" i="2"/>
  <c r="H341" i="2"/>
  <c r="H343" i="2"/>
  <c r="H347" i="2"/>
  <c r="H351" i="2"/>
  <c r="H355" i="2"/>
  <c r="H359" i="2"/>
  <c r="H363" i="2"/>
  <c r="H364" i="2"/>
  <c r="H367" i="2"/>
  <c r="H371" i="2"/>
  <c r="H375" i="2"/>
  <c r="H379" i="2"/>
  <c r="H383" i="2"/>
  <c r="H387" i="2"/>
  <c r="H391" i="2"/>
  <c r="H393" i="2"/>
  <c r="H395" i="2"/>
  <c r="H399" i="2"/>
  <c r="H403" i="2"/>
  <c r="H407" i="2"/>
  <c r="H411" i="2"/>
  <c r="H415" i="2"/>
  <c r="H419" i="2"/>
  <c r="H420" i="2"/>
  <c r="H423" i="2"/>
  <c r="H427" i="2"/>
  <c r="H431" i="2"/>
  <c r="H435" i="2"/>
  <c r="H439" i="2"/>
  <c r="H443" i="2"/>
  <c r="H447" i="2"/>
  <c r="H451" i="2"/>
  <c r="H455" i="2"/>
  <c r="H459" i="2"/>
  <c r="H463" i="2"/>
  <c r="H467" i="2"/>
  <c r="H468" i="2"/>
  <c r="H471" i="2"/>
  <c r="H475" i="2"/>
  <c r="H479" i="2"/>
  <c r="H483" i="2"/>
  <c r="H487" i="2"/>
  <c r="H491" i="2"/>
  <c r="H495" i="2"/>
  <c r="H499" i="2"/>
  <c r="H503" i="2"/>
  <c r="H507" i="2"/>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M17" i="3" l="1"/>
  <c r="M18" i="3" s="1"/>
  <c r="M19" i="3" s="1"/>
  <c r="M20" i="3" s="1"/>
  <c r="M21" i="3" s="1"/>
  <c r="M22" i="3" s="1"/>
  <c r="M23" i="3" s="1"/>
  <c r="M24" i="3" s="1"/>
  <c r="M25" i="3" s="1"/>
  <c r="M26" i="3" s="1"/>
  <c r="M27" i="3" s="1"/>
  <c r="M28" i="3" s="1"/>
  <c r="M29" i="3" s="1"/>
  <c r="M30" i="3" s="1"/>
  <c r="M31" i="3" s="1"/>
  <c r="M32" i="3" s="1"/>
  <c r="M33" i="3" s="1"/>
  <c r="M34" i="3" s="1"/>
  <c r="M35" i="3" s="1"/>
  <c r="M36" i="3" s="1"/>
  <c r="M37" i="3" s="1"/>
  <c r="M38" i="3" s="1"/>
  <c r="M39" i="3" s="1"/>
  <c r="M40" i="3" s="1"/>
  <c r="M41" i="3" s="1"/>
  <c r="M42" i="3" s="1"/>
  <c r="M43" i="3" s="1"/>
  <c r="M44" i="3" s="1"/>
  <c r="M45" i="3" s="1"/>
  <c r="M46" i="3" s="1"/>
  <c r="M47" i="3" s="1"/>
  <c r="M48" i="3" s="1"/>
  <c r="M49" i="3" s="1"/>
  <c r="M50" i="3" s="1"/>
  <c r="M51" i="3" s="1"/>
  <c r="M52" i="3" s="1"/>
  <c r="M53" i="3" s="1"/>
  <c r="M54" i="3" s="1"/>
  <c r="M55" i="3" s="1"/>
  <c r="M56" i="3" s="1"/>
  <c r="M57" i="3" s="1"/>
  <c r="M58" i="3" s="1"/>
  <c r="M59" i="3" s="1"/>
  <c r="M60" i="3" s="1"/>
  <c r="K13" i="5" l="1"/>
  <c r="K17" i="5"/>
  <c r="J509" i="5"/>
  <c r="J507" i="5"/>
  <c r="J505" i="5"/>
  <c r="J504" i="5"/>
  <c r="J503" i="5"/>
  <c r="J502" i="5"/>
  <c r="J501" i="5"/>
  <c r="J500" i="5"/>
  <c r="J499" i="5"/>
  <c r="K498" i="5"/>
  <c r="J497" i="5"/>
  <c r="J496" i="5"/>
  <c r="J495" i="5"/>
  <c r="K494" i="5"/>
  <c r="J493" i="5"/>
  <c r="J492" i="5"/>
  <c r="J491" i="5"/>
  <c r="J489" i="5"/>
  <c r="J488" i="5"/>
  <c r="J487" i="5"/>
  <c r="J486" i="5"/>
  <c r="J485" i="5"/>
  <c r="J484" i="5"/>
  <c r="J483" i="5"/>
  <c r="K482" i="5"/>
  <c r="J481" i="5"/>
  <c r="J480" i="5"/>
  <c r="K478" i="5"/>
  <c r="J477" i="5"/>
  <c r="J475" i="5"/>
  <c r="J473" i="5"/>
  <c r="J472" i="5"/>
  <c r="J471" i="5"/>
  <c r="J470" i="5"/>
  <c r="J469" i="5"/>
  <c r="J468" i="5"/>
  <c r="J467" i="5"/>
  <c r="K466" i="5"/>
  <c r="J465" i="5"/>
  <c r="J464" i="5"/>
  <c r="K462" i="5"/>
  <c r="J461" i="5"/>
  <c r="J459" i="5"/>
  <c r="J457" i="5"/>
  <c r="J456" i="5"/>
  <c r="J455" i="5"/>
  <c r="J454" i="5"/>
  <c r="J453" i="5"/>
  <c r="J452" i="5"/>
  <c r="J451" i="5"/>
  <c r="K450" i="5"/>
  <c r="J449" i="5"/>
  <c r="J448" i="5"/>
  <c r="K446" i="5"/>
  <c r="J445" i="5"/>
  <c r="J443" i="5"/>
  <c r="J441" i="5"/>
  <c r="J440" i="5"/>
  <c r="J439" i="5"/>
  <c r="J438" i="5"/>
  <c r="J437" i="5"/>
  <c r="J436" i="5"/>
  <c r="J435" i="5"/>
  <c r="K434" i="5"/>
  <c r="J433" i="5"/>
  <c r="J432" i="5"/>
  <c r="K430" i="5"/>
  <c r="J429" i="5"/>
  <c r="J427" i="5"/>
  <c r="J425" i="5"/>
  <c r="J424" i="5"/>
  <c r="J423" i="5"/>
  <c r="J422" i="5"/>
  <c r="J421" i="5"/>
  <c r="J420" i="5"/>
  <c r="J419" i="5"/>
  <c r="K418" i="5"/>
  <c r="J417" i="5"/>
  <c r="J416" i="5"/>
  <c r="J415" i="5"/>
  <c r="J414" i="5"/>
  <c r="J413" i="5"/>
  <c r="J411" i="5"/>
  <c r="K410" i="5"/>
  <c r="J409" i="5"/>
  <c r="J408" i="5"/>
  <c r="J407" i="5"/>
  <c r="J406" i="5"/>
  <c r="J405" i="5"/>
  <c r="J404" i="5"/>
  <c r="J403" i="5"/>
  <c r="K402" i="5"/>
  <c r="J401" i="5"/>
  <c r="J400" i="5"/>
  <c r="J399" i="5"/>
  <c r="J398" i="5"/>
  <c r="J397" i="5"/>
  <c r="J395" i="5"/>
  <c r="K394" i="5"/>
  <c r="J393" i="5"/>
  <c r="J392" i="5"/>
  <c r="J391" i="5"/>
  <c r="J390" i="5"/>
  <c r="J389" i="5"/>
  <c r="J388" i="5"/>
  <c r="J387" i="5"/>
  <c r="K386" i="5"/>
  <c r="J385" i="5"/>
  <c r="J384" i="5"/>
  <c r="J383" i="5"/>
  <c r="J382" i="5"/>
  <c r="J381" i="5"/>
  <c r="J379" i="5"/>
  <c r="K378" i="5"/>
  <c r="J377" i="5"/>
  <c r="J376" i="5"/>
  <c r="J375" i="5"/>
  <c r="J374" i="5"/>
  <c r="J372" i="5"/>
  <c r="J371" i="5"/>
  <c r="K370" i="5"/>
  <c r="J369" i="5"/>
  <c r="J368" i="5"/>
  <c r="J367" i="5"/>
  <c r="K366" i="5"/>
  <c r="J365" i="5"/>
  <c r="J363" i="5"/>
  <c r="K362" i="5"/>
  <c r="J361" i="5"/>
  <c r="J360" i="5"/>
  <c r="J359" i="5"/>
  <c r="J358" i="5"/>
  <c r="J356" i="5"/>
  <c r="J355" i="5"/>
  <c r="K354" i="5"/>
  <c r="J353" i="5"/>
  <c r="J352" i="5"/>
  <c r="J351" i="5"/>
  <c r="K350" i="5"/>
  <c r="J349" i="5"/>
  <c r="J347" i="5"/>
  <c r="K346" i="5"/>
  <c r="J345" i="5"/>
  <c r="J344" i="5"/>
  <c r="J343" i="5"/>
  <c r="J342" i="5"/>
  <c r="J340" i="5"/>
  <c r="J339" i="5"/>
  <c r="K338" i="5"/>
  <c r="J337" i="5"/>
  <c r="J336" i="5"/>
  <c r="J335" i="5"/>
  <c r="K334" i="5"/>
  <c r="J333" i="5"/>
  <c r="J331" i="5"/>
  <c r="K330" i="5"/>
  <c r="J329" i="5"/>
  <c r="J328" i="5"/>
  <c r="J327" i="5"/>
  <c r="J326" i="5"/>
  <c r="J324" i="5"/>
  <c r="J323" i="5"/>
  <c r="K322" i="5"/>
  <c r="J321" i="5"/>
  <c r="J320" i="5"/>
  <c r="J319" i="5"/>
  <c r="K318" i="5"/>
  <c r="J317" i="5"/>
  <c r="J315" i="5"/>
  <c r="K314" i="5"/>
  <c r="J313" i="5"/>
  <c r="J312" i="5"/>
  <c r="J311" i="5"/>
  <c r="J310" i="5"/>
  <c r="J308" i="5"/>
  <c r="J307" i="5"/>
  <c r="K306" i="5"/>
  <c r="J305" i="5"/>
  <c r="J304" i="5"/>
  <c r="J303" i="5"/>
  <c r="K302" i="5"/>
  <c r="J301" i="5"/>
  <c r="J299" i="5"/>
  <c r="K298" i="5"/>
  <c r="J297" i="5"/>
  <c r="J296" i="5"/>
  <c r="J295" i="5"/>
  <c r="J294" i="5"/>
  <c r="J292" i="5"/>
  <c r="J291" i="5"/>
  <c r="K290" i="5"/>
  <c r="J289" i="5"/>
  <c r="J288" i="5"/>
  <c r="J287" i="5"/>
  <c r="K286" i="5"/>
  <c r="J285" i="5"/>
  <c r="J283" i="5"/>
  <c r="K282" i="5"/>
  <c r="J281" i="5"/>
  <c r="J280" i="5"/>
  <c r="J279" i="5"/>
  <c r="J278" i="5"/>
  <c r="J276" i="5"/>
  <c r="J275" i="5"/>
  <c r="K274" i="5"/>
  <c r="J273" i="5"/>
  <c r="J272" i="5"/>
  <c r="J271" i="5"/>
  <c r="K270" i="5"/>
  <c r="J269" i="5"/>
  <c r="J267" i="5"/>
  <c r="K266" i="5"/>
  <c r="J265" i="5"/>
  <c r="J264" i="5"/>
  <c r="J263" i="5"/>
  <c r="J262" i="5"/>
  <c r="J260" i="5"/>
  <c r="J259" i="5"/>
  <c r="K258" i="5"/>
  <c r="J257" i="5"/>
  <c r="J256" i="5"/>
  <c r="J255" i="5"/>
  <c r="K254" i="5"/>
  <c r="J253" i="5"/>
  <c r="J251" i="5"/>
  <c r="K250" i="5"/>
  <c r="J249" i="5"/>
  <c r="J248" i="5"/>
  <c r="J247" i="5"/>
  <c r="J246" i="5"/>
  <c r="J244" i="5"/>
  <c r="J243" i="5"/>
  <c r="K242" i="5"/>
  <c r="J241" i="5"/>
  <c r="J240" i="5"/>
  <c r="J239" i="5"/>
  <c r="K238" i="5"/>
  <c r="J237" i="5"/>
  <c r="J235" i="5"/>
  <c r="J234" i="5"/>
  <c r="K234" i="5"/>
  <c r="J233" i="5"/>
  <c r="J232" i="5"/>
  <c r="J231" i="5"/>
  <c r="J230" i="5"/>
  <c r="J228" i="5"/>
  <c r="J227" i="5"/>
  <c r="K226" i="5"/>
  <c r="J225" i="5"/>
  <c r="J224" i="5"/>
  <c r="J223" i="5"/>
  <c r="K222" i="5"/>
  <c r="J221" i="5"/>
  <c r="J219" i="5"/>
  <c r="K218" i="5"/>
  <c r="J217" i="5"/>
  <c r="J216" i="5"/>
  <c r="J215" i="5"/>
  <c r="J214" i="5"/>
  <c r="J212" i="5"/>
  <c r="J211" i="5"/>
  <c r="K210" i="5"/>
  <c r="J209" i="5"/>
  <c r="J208" i="5"/>
  <c r="J207" i="5"/>
  <c r="K206" i="5"/>
  <c r="J205" i="5"/>
  <c r="J203" i="5"/>
  <c r="K202" i="5"/>
  <c r="J201" i="5"/>
  <c r="J200" i="5"/>
  <c r="J199" i="5"/>
  <c r="J198" i="5"/>
  <c r="J196" i="5"/>
  <c r="J195" i="5"/>
  <c r="K194" i="5"/>
  <c r="J193" i="5"/>
  <c r="J192" i="5"/>
  <c r="J191" i="5"/>
  <c r="J190" i="5"/>
  <c r="J189" i="5"/>
  <c r="J187" i="5"/>
  <c r="K186" i="5"/>
  <c r="J185" i="5"/>
  <c r="J184" i="5"/>
  <c r="J183" i="5"/>
  <c r="J182" i="5"/>
  <c r="J180" i="5"/>
  <c r="J179" i="5"/>
  <c r="K178" i="5"/>
  <c r="J177" i="5"/>
  <c r="J176" i="5"/>
  <c r="J175" i="5"/>
  <c r="J174" i="5"/>
  <c r="J173" i="5"/>
  <c r="J171" i="5"/>
  <c r="K170" i="5"/>
  <c r="J169" i="5"/>
  <c r="K168" i="5"/>
  <c r="J167" i="5"/>
  <c r="K166" i="5"/>
  <c r="J165" i="5"/>
  <c r="K164" i="5"/>
  <c r="J163" i="5"/>
  <c r="K162" i="5"/>
  <c r="K161" i="5"/>
  <c r="K160" i="5"/>
  <c r="J159" i="5"/>
  <c r="K158" i="5"/>
  <c r="J157" i="5"/>
  <c r="K156" i="5"/>
  <c r="J155" i="5"/>
  <c r="K154" i="5"/>
  <c r="J153" i="5"/>
  <c r="K152" i="5"/>
  <c r="J151" i="5"/>
  <c r="K150" i="5"/>
  <c r="J149" i="5"/>
  <c r="K148" i="5"/>
  <c r="J147" i="5"/>
  <c r="K146" i="5"/>
  <c r="J145" i="5"/>
  <c r="K144" i="5"/>
  <c r="J143" i="5"/>
  <c r="K142" i="5"/>
  <c r="J141" i="5"/>
  <c r="K140" i="5"/>
  <c r="J139" i="5"/>
  <c r="K138" i="5"/>
  <c r="J137" i="5"/>
  <c r="K136" i="5"/>
  <c r="J135" i="5"/>
  <c r="K134" i="5"/>
  <c r="J133" i="5"/>
  <c r="K132" i="5"/>
  <c r="J131" i="5"/>
  <c r="K130" i="5"/>
  <c r="J129" i="5"/>
  <c r="K128" i="5"/>
  <c r="J127" i="5"/>
  <c r="K126" i="5"/>
  <c r="K125" i="5"/>
  <c r="K124" i="5"/>
  <c r="J123" i="5"/>
  <c r="K122" i="5"/>
  <c r="J121" i="5"/>
  <c r="K120" i="5"/>
  <c r="J119" i="5"/>
  <c r="K118" i="5"/>
  <c r="J117" i="5"/>
  <c r="K116" i="5"/>
  <c r="J115" i="5"/>
  <c r="K114" i="5"/>
  <c r="K113" i="5"/>
  <c r="K112" i="5"/>
  <c r="J111" i="5"/>
  <c r="K110" i="5"/>
  <c r="J109" i="5"/>
  <c r="K108" i="5"/>
  <c r="J107" i="5"/>
  <c r="K106" i="5"/>
  <c r="J105" i="5"/>
  <c r="K104" i="5"/>
  <c r="J103" i="5"/>
  <c r="K102" i="5"/>
  <c r="K101" i="5"/>
  <c r="K100" i="5"/>
  <c r="J99" i="5"/>
  <c r="K98" i="5"/>
  <c r="K97" i="5"/>
  <c r="K96" i="5"/>
  <c r="J95" i="5"/>
  <c r="K94" i="5"/>
  <c r="J93" i="5"/>
  <c r="K92" i="5"/>
  <c r="J91" i="5"/>
  <c r="K90" i="5"/>
  <c r="K89" i="5"/>
  <c r="K88" i="5"/>
  <c r="J87" i="5"/>
  <c r="K86" i="5"/>
  <c r="K85" i="5"/>
  <c r="K84" i="5"/>
  <c r="J83" i="5"/>
  <c r="K82" i="5"/>
  <c r="J81" i="5"/>
  <c r="K80" i="5"/>
  <c r="J79" i="5"/>
  <c r="K78" i="5"/>
  <c r="J77" i="5"/>
  <c r="K76" i="5"/>
  <c r="J75" i="5"/>
  <c r="K74" i="5"/>
  <c r="K73" i="5"/>
  <c r="K72" i="5"/>
  <c r="J71" i="5"/>
  <c r="K70" i="5"/>
  <c r="J69" i="5"/>
  <c r="K68" i="5"/>
  <c r="J67" i="5"/>
  <c r="K66" i="5"/>
  <c r="K65" i="5"/>
  <c r="K64" i="5"/>
  <c r="J63" i="5"/>
  <c r="K62" i="5"/>
  <c r="K61" i="5"/>
  <c r="K60" i="5"/>
  <c r="J59" i="5"/>
  <c r="K58" i="5"/>
  <c r="J57" i="5"/>
  <c r="K56" i="5"/>
  <c r="J55" i="5"/>
  <c r="K54" i="5"/>
  <c r="K53" i="5"/>
  <c r="K52" i="5"/>
  <c r="J51" i="5"/>
  <c r="K50" i="5"/>
  <c r="K49" i="5"/>
  <c r="K48" i="5"/>
  <c r="J47" i="5"/>
  <c r="K46" i="5"/>
  <c r="J45" i="5"/>
  <c r="K44" i="5"/>
  <c r="J43" i="5"/>
  <c r="K42" i="5"/>
  <c r="K41" i="5"/>
  <c r="K40" i="5"/>
  <c r="J39" i="5"/>
  <c r="K38" i="5"/>
  <c r="K37" i="5"/>
  <c r="K36" i="5"/>
  <c r="J35" i="5"/>
  <c r="K34" i="5"/>
  <c r="J33" i="5"/>
  <c r="K32" i="5"/>
  <c r="J31" i="5"/>
  <c r="K30" i="5"/>
  <c r="K29" i="5"/>
  <c r="K28" i="5"/>
  <c r="J27" i="5"/>
  <c r="K26" i="5"/>
  <c r="K25" i="5"/>
  <c r="K24" i="5"/>
  <c r="J23" i="5"/>
  <c r="K22" i="5"/>
  <c r="J21" i="5"/>
  <c r="K20" i="5"/>
  <c r="J19" i="5"/>
  <c r="K18" i="5"/>
  <c r="K16" i="5"/>
  <c r="J15" i="5"/>
  <c r="K14" i="5"/>
  <c r="K12" i="5"/>
  <c r="J11" i="5"/>
  <c r="I16" i="2"/>
  <c r="J17" i="2"/>
  <c r="I20" i="2"/>
  <c r="J21" i="2"/>
  <c r="I24" i="2"/>
  <c r="J25" i="2"/>
  <c r="I28" i="2"/>
  <c r="J29" i="2"/>
  <c r="I32" i="2"/>
  <c r="J33" i="2"/>
  <c r="I36" i="2"/>
  <c r="J37" i="2"/>
  <c r="I40" i="2"/>
  <c r="J41" i="2"/>
  <c r="I44" i="2"/>
  <c r="J45" i="2"/>
  <c r="I48" i="2"/>
  <c r="J49" i="2"/>
  <c r="I52" i="2"/>
  <c r="J53" i="2"/>
  <c r="I56" i="2"/>
  <c r="J57" i="2"/>
  <c r="I60" i="2"/>
  <c r="J61" i="2"/>
  <c r="I64" i="2"/>
  <c r="J65" i="2"/>
  <c r="I68" i="2"/>
  <c r="J69" i="2"/>
  <c r="I72" i="2"/>
  <c r="J73" i="2"/>
  <c r="J77" i="2"/>
  <c r="I80" i="2"/>
  <c r="J81" i="2"/>
  <c r="I84" i="2"/>
  <c r="J85" i="2"/>
  <c r="I88" i="2"/>
  <c r="J89" i="2"/>
  <c r="I92" i="2"/>
  <c r="J93" i="2"/>
  <c r="I96" i="2"/>
  <c r="J97" i="2"/>
  <c r="I100" i="2"/>
  <c r="J101" i="2"/>
  <c r="I104" i="2"/>
  <c r="J105" i="2"/>
  <c r="I108" i="2"/>
  <c r="J109" i="2"/>
  <c r="I112" i="2"/>
  <c r="J113" i="2"/>
  <c r="I116" i="2"/>
  <c r="J117" i="2"/>
  <c r="I120" i="2"/>
  <c r="J121" i="2"/>
  <c r="I124" i="2"/>
  <c r="J125" i="2"/>
  <c r="I128" i="2"/>
  <c r="J129" i="2"/>
  <c r="I132" i="2"/>
  <c r="J133" i="2"/>
  <c r="I136" i="2"/>
  <c r="J137" i="2"/>
  <c r="J141" i="2"/>
  <c r="I144" i="2"/>
  <c r="J145" i="2"/>
  <c r="I148" i="2"/>
  <c r="J149" i="2"/>
  <c r="I152" i="2"/>
  <c r="J153" i="2"/>
  <c r="I156" i="2"/>
  <c r="J157" i="2"/>
  <c r="I160" i="2"/>
  <c r="J161" i="2"/>
  <c r="I164" i="2"/>
  <c r="J165" i="2"/>
  <c r="I168" i="2"/>
  <c r="J169" i="2"/>
  <c r="I172" i="2"/>
  <c r="J173" i="2"/>
  <c r="I176" i="2"/>
  <c r="J177" i="2"/>
  <c r="J182" i="2"/>
  <c r="I184" i="2"/>
  <c r="J187" i="2"/>
  <c r="J191" i="2"/>
  <c r="I192" i="2"/>
  <c r="J195" i="2"/>
  <c r="J199" i="2"/>
  <c r="I200" i="2"/>
  <c r="J203" i="2"/>
  <c r="J207" i="2"/>
  <c r="I208" i="2"/>
  <c r="J211" i="2"/>
  <c r="J215" i="2"/>
  <c r="I216" i="2"/>
  <c r="J217" i="2"/>
  <c r="J219" i="2"/>
  <c r="J221" i="2"/>
  <c r="J223" i="2"/>
  <c r="I224" i="2"/>
  <c r="J225" i="2"/>
  <c r="J227" i="2"/>
  <c r="J229" i="2"/>
  <c r="J231" i="2"/>
  <c r="I232" i="2"/>
  <c r="J233" i="2"/>
  <c r="J235" i="2"/>
  <c r="J237" i="2"/>
  <c r="J239" i="2"/>
  <c r="I240" i="2"/>
  <c r="J241" i="2"/>
  <c r="J243" i="2"/>
  <c r="J245" i="2"/>
  <c r="J247" i="2"/>
  <c r="I248" i="2"/>
  <c r="J249" i="2"/>
  <c r="J251" i="2"/>
  <c r="J253" i="2"/>
  <c r="J255" i="2"/>
  <c r="I256" i="2"/>
  <c r="J257" i="2"/>
  <c r="J259" i="2"/>
  <c r="J261" i="2"/>
  <c r="J263" i="2"/>
  <c r="I264" i="2"/>
  <c r="J265" i="2"/>
  <c r="J267" i="2"/>
  <c r="J269" i="2"/>
  <c r="J271" i="2"/>
  <c r="I272" i="2"/>
  <c r="J273" i="2"/>
  <c r="J275" i="2"/>
  <c r="J277" i="2"/>
  <c r="J279" i="2"/>
  <c r="I280" i="2"/>
  <c r="J281" i="2"/>
  <c r="J283" i="2"/>
  <c r="J285" i="2"/>
  <c r="J287" i="2"/>
  <c r="I288" i="2"/>
  <c r="J289" i="2"/>
  <c r="J291" i="2"/>
  <c r="J293" i="2"/>
  <c r="J295" i="2"/>
  <c r="I296" i="2"/>
  <c r="J297" i="2"/>
  <c r="J299" i="2"/>
  <c r="J301" i="2"/>
  <c r="J303" i="2"/>
  <c r="I304" i="2"/>
  <c r="J305" i="2"/>
  <c r="J307" i="2"/>
  <c r="J309" i="2"/>
  <c r="J311" i="2"/>
  <c r="I312" i="2"/>
  <c r="J313" i="2"/>
  <c r="J315" i="2"/>
  <c r="J317" i="2"/>
  <c r="J319" i="2"/>
  <c r="I320" i="2"/>
  <c r="J321" i="2"/>
  <c r="J323" i="2"/>
  <c r="J325" i="2"/>
  <c r="J327" i="2"/>
  <c r="I328" i="2"/>
  <c r="J329" i="2"/>
  <c r="J331" i="2"/>
  <c r="J333" i="2"/>
  <c r="J335" i="2"/>
  <c r="I336" i="2"/>
  <c r="J337" i="2"/>
  <c r="J339" i="2"/>
  <c r="J341" i="2"/>
  <c r="J343" i="2"/>
  <c r="I344" i="2"/>
  <c r="J345" i="2"/>
  <c r="J347" i="2"/>
  <c r="J349" i="2"/>
  <c r="J351" i="2"/>
  <c r="I352" i="2"/>
  <c r="J353" i="2"/>
  <c r="J355" i="2"/>
  <c r="J357" i="2"/>
  <c r="J359" i="2"/>
  <c r="J360" i="2"/>
  <c r="J361" i="2"/>
  <c r="J363" i="2"/>
  <c r="J364" i="2"/>
  <c r="J365" i="2"/>
  <c r="J367" i="2"/>
  <c r="J368" i="2"/>
  <c r="J369" i="2"/>
  <c r="J371" i="2"/>
  <c r="J372" i="2"/>
  <c r="J373" i="2"/>
  <c r="J375" i="2"/>
  <c r="I376" i="2"/>
  <c r="J377" i="2"/>
  <c r="J379" i="2"/>
  <c r="J380" i="2"/>
  <c r="J381" i="2"/>
  <c r="J383" i="2"/>
  <c r="I384" i="2"/>
  <c r="J385" i="2"/>
  <c r="J387" i="2"/>
  <c r="J388" i="2"/>
  <c r="J389" i="2"/>
  <c r="J390" i="2"/>
  <c r="J391" i="2"/>
  <c r="J392" i="2"/>
  <c r="J393" i="2"/>
  <c r="J394" i="2"/>
  <c r="J395" i="2"/>
  <c r="J396" i="2"/>
  <c r="J397" i="2"/>
  <c r="J398" i="2"/>
  <c r="J399" i="2"/>
  <c r="J400" i="2"/>
  <c r="J401" i="2"/>
  <c r="J402" i="2"/>
  <c r="J403" i="2"/>
  <c r="J404" i="2"/>
  <c r="J405" i="2"/>
  <c r="J406" i="2"/>
  <c r="J407" i="2"/>
  <c r="I408" i="2"/>
  <c r="J409" i="2"/>
  <c r="J410" i="2"/>
  <c r="J411" i="2"/>
  <c r="J412" i="2"/>
  <c r="J413" i="2"/>
  <c r="J414" i="2"/>
  <c r="J415" i="2"/>
  <c r="I416" i="2"/>
  <c r="J417" i="2"/>
  <c r="J418" i="2"/>
  <c r="J419" i="2"/>
  <c r="J420" i="2"/>
  <c r="J421" i="2"/>
  <c r="J422" i="2"/>
  <c r="J423" i="2"/>
  <c r="J424" i="2"/>
  <c r="J425" i="2"/>
  <c r="J426" i="2"/>
  <c r="J427" i="2"/>
  <c r="J428" i="2"/>
  <c r="J429" i="2"/>
  <c r="J430" i="2"/>
  <c r="J431" i="2"/>
  <c r="J432" i="2"/>
  <c r="J433" i="2"/>
  <c r="J434" i="2"/>
  <c r="J435" i="2"/>
  <c r="J436" i="2"/>
  <c r="J437" i="2"/>
  <c r="J438" i="2"/>
  <c r="J439" i="2"/>
  <c r="I440" i="2"/>
  <c r="J441" i="2"/>
  <c r="J442" i="2"/>
  <c r="J443" i="2"/>
  <c r="J444" i="2"/>
  <c r="J445" i="2"/>
  <c r="J446" i="2"/>
  <c r="J447" i="2"/>
  <c r="I448" i="2"/>
  <c r="J449" i="2"/>
  <c r="J450" i="2"/>
  <c r="J451" i="2"/>
  <c r="J452" i="2"/>
  <c r="J453" i="2"/>
  <c r="J454" i="2"/>
  <c r="J455" i="2"/>
  <c r="J456" i="2"/>
  <c r="J457" i="2"/>
  <c r="J458" i="2"/>
  <c r="J459" i="2"/>
  <c r="J460" i="2"/>
  <c r="J461" i="2"/>
  <c r="J462" i="2"/>
  <c r="J463" i="2"/>
  <c r="J464" i="2"/>
  <c r="J465" i="2"/>
  <c r="J466" i="2"/>
  <c r="J467" i="2"/>
  <c r="J468" i="2"/>
  <c r="J469" i="2"/>
  <c r="J470" i="2"/>
  <c r="J471" i="2"/>
  <c r="I472" i="2"/>
  <c r="J473" i="2"/>
  <c r="J474" i="2"/>
  <c r="J475" i="2"/>
  <c r="J476" i="2"/>
  <c r="J477" i="2"/>
  <c r="J478" i="2"/>
  <c r="J479" i="2"/>
  <c r="I480" i="2"/>
  <c r="J481" i="2"/>
  <c r="J482" i="2"/>
  <c r="J483" i="2"/>
  <c r="J484" i="2"/>
  <c r="J485" i="2"/>
  <c r="J486" i="2"/>
  <c r="J487" i="2"/>
  <c r="J488" i="2"/>
  <c r="J489" i="2"/>
  <c r="J490" i="2"/>
  <c r="J491" i="2"/>
  <c r="J492" i="2"/>
  <c r="J493" i="2"/>
  <c r="J494" i="2"/>
  <c r="J495" i="2"/>
  <c r="J496" i="2"/>
  <c r="J497" i="2"/>
  <c r="J498" i="2"/>
  <c r="J499" i="2"/>
  <c r="J500" i="2"/>
  <c r="J501" i="2"/>
  <c r="J502" i="2"/>
  <c r="J503" i="2"/>
  <c r="I504" i="2"/>
  <c r="J505" i="2"/>
  <c r="J506" i="2"/>
  <c r="J507" i="2"/>
  <c r="J508" i="2"/>
  <c r="J509" i="2"/>
  <c r="J19" i="3"/>
  <c r="J17" i="3"/>
  <c r="J18" i="3"/>
  <c r="J20" i="3"/>
  <c r="J21" i="3"/>
  <c r="J23" i="3"/>
  <c r="J24" i="3"/>
  <c r="J25" i="3"/>
  <c r="J27" i="3"/>
  <c r="J28" i="3"/>
  <c r="J26" i="3"/>
  <c r="J29" i="3"/>
  <c r="J30" i="3"/>
  <c r="J31" i="3"/>
  <c r="J32" i="3"/>
  <c r="J33" i="3"/>
  <c r="J34" i="3"/>
  <c r="J35" i="3"/>
  <c r="J36" i="3"/>
  <c r="J37" i="3"/>
  <c r="J81" i="3"/>
  <c r="J114" i="3"/>
  <c r="J51" i="3"/>
  <c r="J83" i="3"/>
  <c r="J53" i="3"/>
  <c r="J52" i="3"/>
  <c r="J55" i="3"/>
  <c r="J54" i="3"/>
  <c r="J58" i="3"/>
  <c r="J57" i="3"/>
  <c r="J60" i="3"/>
  <c r="J61" i="3"/>
  <c r="J62" i="3"/>
  <c r="J63" i="3"/>
  <c r="J64" i="3"/>
  <c r="J133" i="3"/>
  <c r="J65" i="3"/>
  <c r="J66" i="3"/>
  <c r="J67" i="3"/>
  <c r="J68" i="3"/>
  <c r="J71" i="3"/>
  <c r="J69" i="3"/>
  <c r="J73" i="3"/>
  <c r="J74" i="3"/>
  <c r="J75" i="3"/>
  <c r="J76" i="3"/>
  <c r="J77" i="3"/>
  <c r="J78" i="3"/>
  <c r="J79" i="3"/>
  <c r="J82" i="3"/>
  <c r="J48" i="3"/>
  <c r="J85" i="3"/>
  <c r="J86" i="3"/>
  <c r="J87" i="3"/>
  <c r="J84" i="3"/>
  <c r="J89" i="3"/>
  <c r="J88" i="3"/>
  <c r="J90" i="3"/>
  <c r="J91" i="3"/>
  <c r="J180" i="3"/>
  <c r="J150" i="3"/>
  <c r="J151" i="3"/>
  <c r="J92" i="3"/>
  <c r="J38" i="3"/>
  <c r="J39" i="3"/>
  <c r="J40" i="3"/>
  <c r="J41" i="3"/>
  <c r="J93" i="3"/>
  <c r="J94" i="3"/>
  <c r="J43" i="3"/>
  <c r="J44" i="3"/>
  <c r="J45" i="3"/>
  <c r="J136" i="3"/>
  <c r="J46" i="3"/>
  <c r="J49" i="3"/>
  <c r="J50" i="3"/>
  <c r="J95" i="3"/>
  <c r="J96" i="3"/>
  <c r="J99" i="3"/>
  <c r="J98" i="3"/>
  <c r="J100" i="3"/>
  <c r="J101" i="3"/>
  <c r="J102" i="3"/>
  <c r="J103" i="3"/>
  <c r="J97" i="3"/>
  <c r="J104" i="3"/>
  <c r="J106" i="3"/>
  <c r="J80" i="3"/>
  <c r="J105" i="3"/>
  <c r="J108" i="3"/>
  <c r="J107" i="3"/>
  <c r="J109" i="3"/>
  <c r="J110" i="3"/>
  <c r="J115" i="3"/>
  <c r="J112" i="3"/>
  <c r="J111" i="3"/>
  <c r="J113" i="3"/>
  <c r="J137" i="3"/>
  <c r="J116" i="3"/>
  <c r="J117" i="3"/>
  <c r="J118" i="3"/>
  <c r="J70" i="3"/>
  <c r="J12" i="2" s="1"/>
  <c r="J119" i="3"/>
  <c r="J124" i="3"/>
  <c r="J125" i="3"/>
  <c r="J123" i="3"/>
  <c r="J120" i="3"/>
  <c r="J126" i="3"/>
  <c r="J121" i="3"/>
  <c r="J122" i="3"/>
  <c r="J127" i="3"/>
  <c r="J128" i="3"/>
  <c r="J129" i="3"/>
  <c r="J130" i="3"/>
  <c r="J131" i="3"/>
  <c r="J132" i="3"/>
  <c r="J47" i="3"/>
  <c r="J134" i="3"/>
  <c r="J135" i="3"/>
  <c r="J22" i="3"/>
  <c r="J138" i="3"/>
  <c r="J139" i="3"/>
  <c r="J140" i="3"/>
  <c r="J141" i="3"/>
  <c r="J72" i="3"/>
  <c r="J10" i="2" s="1"/>
  <c r="J59" i="3"/>
  <c r="J142" i="3"/>
  <c r="J143" i="3"/>
  <c r="J144" i="3"/>
  <c r="J145" i="3"/>
  <c r="J146" i="3"/>
  <c r="J147" i="3"/>
  <c r="J148" i="3"/>
  <c r="J172" i="3"/>
  <c r="J153" i="3"/>
  <c r="J42" i="3"/>
  <c r="J154" i="3"/>
  <c r="J155" i="3"/>
  <c r="J156" i="3"/>
  <c r="J159" i="3"/>
  <c r="J149" i="3"/>
  <c r="J152" i="3"/>
  <c r="J157" i="3"/>
  <c r="J158" i="3"/>
  <c r="J161" i="3"/>
  <c r="J162" i="3"/>
  <c r="J163" i="3"/>
  <c r="J160" i="3"/>
  <c r="J164" i="3"/>
  <c r="J165" i="3"/>
  <c r="J166" i="3"/>
  <c r="J167" i="3"/>
  <c r="J168" i="3"/>
  <c r="J169" i="3"/>
  <c r="J170" i="3"/>
  <c r="J15" i="2" s="1"/>
  <c r="J171" i="3"/>
  <c r="J174" i="3"/>
  <c r="J175" i="3"/>
  <c r="J176" i="3"/>
  <c r="J177" i="3"/>
  <c r="J173" i="3"/>
  <c r="J178" i="3"/>
  <c r="J179" i="3"/>
  <c r="J56" i="3"/>
  <c r="J181" i="3"/>
  <c r="J182" i="3"/>
  <c r="J16" i="3"/>
  <c r="F17" i="3"/>
  <c r="F18" i="3"/>
  <c r="F19" i="3"/>
  <c r="F20" i="3"/>
  <c r="F21" i="3"/>
  <c r="F23" i="3"/>
  <c r="F24" i="3"/>
  <c r="F25" i="3"/>
  <c r="F27" i="3"/>
  <c r="F28" i="3"/>
  <c r="F26" i="3"/>
  <c r="F29" i="3"/>
  <c r="F30" i="3"/>
  <c r="F31" i="3"/>
  <c r="F32" i="3"/>
  <c r="F33" i="3"/>
  <c r="F34" i="3"/>
  <c r="F35" i="3"/>
  <c r="F36" i="3"/>
  <c r="F37" i="3"/>
  <c r="F81" i="3"/>
  <c r="F114" i="3"/>
  <c r="F51" i="3"/>
  <c r="F83" i="3"/>
  <c r="F53" i="3"/>
  <c r="F52" i="3"/>
  <c r="F55" i="3"/>
  <c r="F54" i="3"/>
  <c r="F58" i="3"/>
  <c r="F57" i="3"/>
  <c r="F60" i="3"/>
  <c r="F61" i="3"/>
  <c r="F62" i="3"/>
  <c r="F63" i="3"/>
  <c r="F64" i="3"/>
  <c r="F133" i="3"/>
  <c r="F65" i="3"/>
  <c r="F66" i="3"/>
  <c r="F67" i="3"/>
  <c r="F68" i="3"/>
  <c r="F71" i="3"/>
  <c r="F69" i="3"/>
  <c r="F73" i="3"/>
  <c r="F74" i="3"/>
  <c r="F75" i="3"/>
  <c r="F76" i="3"/>
  <c r="F77" i="3"/>
  <c r="F78" i="3"/>
  <c r="F79" i="3"/>
  <c r="F82" i="3"/>
  <c r="F48" i="3"/>
  <c r="F85" i="3"/>
  <c r="F86" i="3"/>
  <c r="F87" i="3"/>
  <c r="F84" i="3"/>
  <c r="F89" i="3"/>
  <c r="F88" i="3"/>
  <c r="F90" i="3"/>
  <c r="F91" i="3"/>
  <c r="F180" i="3"/>
  <c r="F150" i="3"/>
  <c r="F151" i="3"/>
  <c r="F92" i="3"/>
  <c r="F38" i="3"/>
  <c r="F39" i="3"/>
  <c r="F40" i="3"/>
  <c r="F41" i="3"/>
  <c r="F93" i="3"/>
  <c r="F94" i="3"/>
  <c r="F43" i="3"/>
  <c r="F44" i="3"/>
  <c r="F45" i="3"/>
  <c r="F136" i="3"/>
  <c r="F46" i="3"/>
  <c r="F49" i="3"/>
  <c r="F50" i="3"/>
  <c r="F95" i="3"/>
  <c r="F96" i="3"/>
  <c r="F99" i="3"/>
  <c r="F98" i="3"/>
  <c r="F100" i="3"/>
  <c r="F101" i="3"/>
  <c r="F102" i="3"/>
  <c r="F103" i="3"/>
  <c r="F97" i="3"/>
  <c r="F104" i="3"/>
  <c r="F106" i="3"/>
  <c r="F80" i="3"/>
  <c r="F105" i="3"/>
  <c r="F108" i="3"/>
  <c r="F107" i="3"/>
  <c r="F109" i="3"/>
  <c r="F110" i="3"/>
  <c r="F115" i="3"/>
  <c r="F112" i="3"/>
  <c r="F111" i="3"/>
  <c r="F113" i="3"/>
  <c r="F137" i="3"/>
  <c r="F116" i="3"/>
  <c r="F117" i="3"/>
  <c r="F118" i="3"/>
  <c r="F70" i="3"/>
  <c r="F119" i="3"/>
  <c r="F124" i="3"/>
  <c r="F125" i="3"/>
  <c r="F123" i="3"/>
  <c r="F120" i="3"/>
  <c r="F126" i="3"/>
  <c r="F121" i="3"/>
  <c r="F122" i="3"/>
  <c r="F127" i="3"/>
  <c r="F128" i="3"/>
  <c r="F129" i="3"/>
  <c r="F130" i="3"/>
  <c r="F131" i="3"/>
  <c r="F132" i="3"/>
  <c r="F47" i="3"/>
  <c r="F134" i="3"/>
  <c r="F135" i="3"/>
  <c r="F22" i="3"/>
  <c r="F138" i="3"/>
  <c r="F139" i="3"/>
  <c r="F140" i="3"/>
  <c r="F141" i="3"/>
  <c r="F72" i="3"/>
  <c r="F59" i="3"/>
  <c r="F142" i="3"/>
  <c r="F143" i="3"/>
  <c r="F144" i="3"/>
  <c r="F145" i="3"/>
  <c r="F146" i="3"/>
  <c r="F147" i="3"/>
  <c r="F148" i="3"/>
  <c r="F172" i="3"/>
  <c r="F153" i="3"/>
  <c r="F42" i="3"/>
  <c r="F154" i="3"/>
  <c r="F155" i="3"/>
  <c r="F156" i="3"/>
  <c r="F159" i="3"/>
  <c r="F149" i="3"/>
  <c r="F152" i="3"/>
  <c r="F157" i="3"/>
  <c r="F158" i="3"/>
  <c r="F161" i="3"/>
  <c r="F162" i="3"/>
  <c r="F163" i="3"/>
  <c r="F160" i="3"/>
  <c r="F164" i="3"/>
  <c r="F165" i="3"/>
  <c r="F166" i="3"/>
  <c r="F167" i="3"/>
  <c r="F168" i="3"/>
  <c r="F169" i="3"/>
  <c r="F170" i="3"/>
  <c r="F171" i="3"/>
  <c r="F174" i="3"/>
  <c r="F175" i="3"/>
  <c r="F176" i="3"/>
  <c r="F177" i="3"/>
  <c r="F173" i="3"/>
  <c r="F178" i="3"/>
  <c r="F179" i="3"/>
  <c r="F56" i="3"/>
  <c r="F181" i="3"/>
  <c r="F182" i="3"/>
  <c r="F16" i="3"/>
  <c r="D17" i="3"/>
  <c r="E17" i="3"/>
  <c r="D18" i="3"/>
  <c r="E18" i="3"/>
  <c r="D19" i="3"/>
  <c r="E19" i="3"/>
  <c r="D20" i="3"/>
  <c r="E20" i="3"/>
  <c r="D21" i="3"/>
  <c r="E21" i="3"/>
  <c r="D23" i="3"/>
  <c r="E23" i="3"/>
  <c r="D24" i="3"/>
  <c r="E24" i="3"/>
  <c r="D25" i="3"/>
  <c r="E25" i="3"/>
  <c r="D27" i="3"/>
  <c r="E27" i="3"/>
  <c r="D28" i="3"/>
  <c r="E28" i="3"/>
  <c r="D26" i="3"/>
  <c r="E26" i="3"/>
  <c r="D29" i="3"/>
  <c r="E29" i="3"/>
  <c r="D30" i="3"/>
  <c r="E30" i="3"/>
  <c r="D31" i="3"/>
  <c r="E31" i="3"/>
  <c r="D32" i="3"/>
  <c r="E32" i="3"/>
  <c r="D33" i="3"/>
  <c r="E33" i="3"/>
  <c r="D34" i="3"/>
  <c r="E34" i="3"/>
  <c r="D35" i="3"/>
  <c r="E35" i="3"/>
  <c r="D36" i="3"/>
  <c r="E36" i="3"/>
  <c r="D37" i="3"/>
  <c r="E37" i="3"/>
  <c r="D81" i="3"/>
  <c r="E81" i="3"/>
  <c r="D114" i="3"/>
  <c r="E114" i="3"/>
  <c r="D51" i="3"/>
  <c r="E51" i="3"/>
  <c r="D83" i="3"/>
  <c r="E83" i="3"/>
  <c r="D53" i="3"/>
  <c r="E53" i="3"/>
  <c r="D52" i="3"/>
  <c r="E52" i="3"/>
  <c r="D55" i="3"/>
  <c r="E55" i="3"/>
  <c r="D54" i="3"/>
  <c r="E54" i="3"/>
  <c r="D58" i="3"/>
  <c r="E58" i="3"/>
  <c r="D57" i="3"/>
  <c r="E57" i="3"/>
  <c r="D60" i="3"/>
  <c r="E60" i="3"/>
  <c r="D61" i="3"/>
  <c r="E61" i="3"/>
  <c r="D62" i="3"/>
  <c r="E62" i="3"/>
  <c r="D63" i="3"/>
  <c r="E63" i="3"/>
  <c r="D64" i="3"/>
  <c r="E64" i="3"/>
  <c r="D133" i="3"/>
  <c r="E133" i="3"/>
  <c r="D65" i="3"/>
  <c r="E65" i="3"/>
  <c r="D66" i="3"/>
  <c r="E66" i="3"/>
  <c r="D67" i="3"/>
  <c r="E67" i="3"/>
  <c r="D68" i="3"/>
  <c r="E68" i="3"/>
  <c r="D71" i="3"/>
  <c r="E71" i="3"/>
  <c r="D69" i="3"/>
  <c r="E69" i="3"/>
  <c r="D73" i="3"/>
  <c r="E73" i="3"/>
  <c r="D74" i="3"/>
  <c r="E74" i="3"/>
  <c r="D75" i="3"/>
  <c r="E75" i="3"/>
  <c r="D76" i="3"/>
  <c r="E76" i="3"/>
  <c r="D77" i="3"/>
  <c r="E77" i="3"/>
  <c r="D78" i="3"/>
  <c r="E78" i="3"/>
  <c r="D79" i="3"/>
  <c r="E79" i="3"/>
  <c r="D82" i="3"/>
  <c r="E82" i="3"/>
  <c r="D48" i="3"/>
  <c r="E48" i="3"/>
  <c r="D85" i="3"/>
  <c r="E85" i="3"/>
  <c r="D86" i="3"/>
  <c r="E86" i="3"/>
  <c r="D87" i="3"/>
  <c r="E87" i="3"/>
  <c r="D84" i="3"/>
  <c r="E84" i="3"/>
  <c r="D89" i="3"/>
  <c r="E89" i="3"/>
  <c r="D88" i="3"/>
  <c r="E88" i="3"/>
  <c r="D90" i="3"/>
  <c r="E90" i="3"/>
  <c r="D91" i="3"/>
  <c r="E91" i="3"/>
  <c r="D180" i="3"/>
  <c r="E180" i="3"/>
  <c r="D150" i="3"/>
  <c r="E150" i="3"/>
  <c r="D151" i="3"/>
  <c r="E151" i="3"/>
  <c r="D92" i="3"/>
  <c r="E92" i="3"/>
  <c r="D38" i="3"/>
  <c r="E38" i="3"/>
  <c r="D39" i="3"/>
  <c r="E39" i="3"/>
  <c r="D40" i="3"/>
  <c r="E40" i="3"/>
  <c r="D41" i="3"/>
  <c r="E41" i="3"/>
  <c r="D93" i="3"/>
  <c r="E93" i="3"/>
  <c r="D94" i="3"/>
  <c r="E94" i="3"/>
  <c r="D43" i="3"/>
  <c r="E43" i="3"/>
  <c r="D44" i="3"/>
  <c r="E44" i="3"/>
  <c r="D45" i="3"/>
  <c r="E45" i="3"/>
  <c r="D136" i="3"/>
  <c r="E136" i="3"/>
  <c r="D46" i="3"/>
  <c r="E46" i="3"/>
  <c r="D49" i="3"/>
  <c r="E49" i="3"/>
  <c r="D50" i="3"/>
  <c r="E50" i="3"/>
  <c r="D95" i="3"/>
  <c r="E95" i="3"/>
  <c r="D96" i="3"/>
  <c r="E96" i="3"/>
  <c r="D99" i="3"/>
  <c r="E99" i="3"/>
  <c r="D98" i="3"/>
  <c r="E98" i="3"/>
  <c r="D100" i="3"/>
  <c r="E100" i="3"/>
  <c r="D101" i="3"/>
  <c r="E101" i="3"/>
  <c r="D102" i="3"/>
  <c r="E102" i="3"/>
  <c r="D103" i="3"/>
  <c r="E103" i="3"/>
  <c r="D97" i="3"/>
  <c r="E97" i="3"/>
  <c r="D104" i="3"/>
  <c r="E104" i="3"/>
  <c r="D106" i="3"/>
  <c r="E106" i="3"/>
  <c r="D80" i="3"/>
  <c r="E80" i="3"/>
  <c r="D105" i="3"/>
  <c r="E105" i="3"/>
  <c r="D108" i="3"/>
  <c r="E108" i="3"/>
  <c r="D107" i="3"/>
  <c r="E107" i="3"/>
  <c r="D109" i="3"/>
  <c r="E109" i="3"/>
  <c r="D110" i="3"/>
  <c r="E110" i="3"/>
  <c r="D115" i="3"/>
  <c r="E115" i="3"/>
  <c r="D112" i="3"/>
  <c r="E112" i="3"/>
  <c r="D111" i="3"/>
  <c r="E111" i="3"/>
  <c r="D113" i="3"/>
  <c r="E113" i="3"/>
  <c r="D137" i="3"/>
  <c r="E137" i="3"/>
  <c r="D116" i="3"/>
  <c r="E116" i="3"/>
  <c r="D117" i="3"/>
  <c r="E117" i="3"/>
  <c r="D118" i="3"/>
  <c r="E118" i="3"/>
  <c r="D70" i="3"/>
  <c r="E70" i="3"/>
  <c r="D119" i="3"/>
  <c r="E119" i="3"/>
  <c r="D124" i="3"/>
  <c r="E124" i="3"/>
  <c r="D125" i="3"/>
  <c r="E125" i="3"/>
  <c r="D123" i="3"/>
  <c r="E123" i="3"/>
  <c r="D120" i="3"/>
  <c r="E120" i="3"/>
  <c r="D126" i="3"/>
  <c r="E126" i="3"/>
  <c r="D121" i="3"/>
  <c r="E121" i="3"/>
  <c r="D122" i="3"/>
  <c r="E122" i="3"/>
  <c r="D127" i="3"/>
  <c r="E127" i="3"/>
  <c r="D128" i="3"/>
  <c r="E128" i="3"/>
  <c r="D129" i="3"/>
  <c r="E129" i="3"/>
  <c r="D130" i="3"/>
  <c r="E130" i="3"/>
  <c r="D131" i="3"/>
  <c r="E131" i="3"/>
  <c r="D132" i="3"/>
  <c r="E132" i="3"/>
  <c r="D47" i="3"/>
  <c r="E47" i="3"/>
  <c r="D134" i="3"/>
  <c r="E134" i="3"/>
  <c r="D135" i="3"/>
  <c r="E135" i="3"/>
  <c r="D22" i="3"/>
  <c r="E22" i="3"/>
  <c r="D138" i="3"/>
  <c r="E138" i="3"/>
  <c r="D139" i="3"/>
  <c r="E139" i="3"/>
  <c r="D140" i="3"/>
  <c r="E140" i="3"/>
  <c r="D141" i="3"/>
  <c r="E141" i="3"/>
  <c r="D72" i="3"/>
  <c r="E72" i="3"/>
  <c r="D59" i="3"/>
  <c r="E59" i="3"/>
  <c r="D142" i="3"/>
  <c r="E142" i="3"/>
  <c r="D143" i="3"/>
  <c r="E143" i="3"/>
  <c r="D144" i="3"/>
  <c r="E144" i="3"/>
  <c r="D145" i="3"/>
  <c r="E145" i="3"/>
  <c r="D146" i="3"/>
  <c r="E146" i="3"/>
  <c r="D147" i="3"/>
  <c r="E147" i="3"/>
  <c r="D148" i="3"/>
  <c r="E148" i="3"/>
  <c r="D172" i="3"/>
  <c r="E172" i="3"/>
  <c r="D153" i="3"/>
  <c r="E153" i="3"/>
  <c r="D42" i="3"/>
  <c r="E42" i="3"/>
  <c r="D154" i="3"/>
  <c r="E154" i="3"/>
  <c r="D155" i="3"/>
  <c r="E155" i="3"/>
  <c r="D156" i="3"/>
  <c r="E156" i="3"/>
  <c r="D159" i="3"/>
  <c r="E159" i="3"/>
  <c r="D149" i="3"/>
  <c r="E149" i="3"/>
  <c r="D152" i="3"/>
  <c r="E152" i="3"/>
  <c r="D157" i="3"/>
  <c r="E157" i="3"/>
  <c r="D158" i="3"/>
  <c r="E158" i="3"/>
  <c r="D161" i="3"/>
  <c r="E161" i="3"/>
  <c r="D162" i="3"/>
  <c r="E162" i="3"/>
  <c r="D163" i="3"/>
  <c r="E163" i="3"/>
  <c r="D160" i="3"/>
  <c r="E160" i="3"/>
  <c r="D164" i="3"/>
  <c r="E164" i="3"/>
  <c r="D165" i="3"/>
  <c r="E165" i="3"/>
  <c r="D166" i="3"/>
  <c r="E166" i="3"/>
  <c r="D167" i="3"/>
  <c r="E167" i="3"/>
  <c r="D168" i="3"/>
  <c r="E168" i="3"/>
  <c r="D169" i="3"/>
  <c r="E169" i="3"/>
  <c r="D170" i="3"/>
  <c r="E170" i="3"/>
  <c r="D171" i="3"/>
  <c r="E171" i="3"/>
  <c r="D174" i="3"/>
  <c r="E174" i="3"/>
  <c r="D175" i="3"/>
  <c r="E175" i="3"/>
  <c r="D176" i="3"/>
  <c r="E176" i="3"/>
  <c r="D177" i="3"/>
  <c r="E177" i="3"/>
  <c r="D173" i="3"/>
  <c r="E173" i="3"/>
  <c r="D178" i="3"/>
  <c r="E178" i="3"/>
  <c r="D179" i="3"/>
  <c r="E179" i="3"/>
  <c r="D56" i="3"/>
  <c r="E56" i="3"/>
  <c r="D181" i="3"/>
  <c r="E181" i="3"/>
  <c r="D182" i="3"/>
  <c r="E182" i="3"/>
  <c r="E16" i="3"/>
  <c r="D16" i="3"/>
  <c r="C17" i="3"/>
  <c r="C18" i="3"/>
  <c r="C19" i="3"/>
  <c r="C20" i="3"/>
  <c r="C21" i="3"/>
  <c r="C23" i="3"/>
  <c r="C24" i="3"/>
  <c r="C25" i="3"/>
  <c r="C27" i="3"/>
  <c r="C28" i="3"/>
  <c r="C26" i="3"/>
  <c r="C29" i="3"/>
  <c r="C30" i="3"/>
  <c r="C31" i="3"/>
  <c r="C32" i="3"/>
  <c r="C33" i="3"/>
  <c r="C34" i="3"/>
  <c r="C35" i="3"/>
  <c r="C36" i="3"/>
  <c r="C37" i="3"/>
  <c r="C81" i="3"/>
  <c r="C114" i="3"/>
  <c r="C51" i="3"/>
  <c r="C83" i="3"/>
  <c r="C53" i="3"/>
  <c r="C52" i="3"/>
  <c r="C55" i="3"/>
  <c r="C54" i="3"/>
  <c r="C58" i="3"/>
  <c r="C57" i="3"/>
  <c r="C60" i="3"/>
  <c r="C61" i="3"/>
  <c r="C62" i="3"/>
  <c r="C63" i="3"/>
  <c r="C64" i="3"/>
  <c r="C133" i="3"/>
  <c r="C65" i="3"/>
  <c r="C66" i="3"/>
  <c r="C67" i="3"/>
  <c r="C68" i="3"/>
  <c r="C71" i="3"/>
  <c r="C69" i="3"/>
  <c r="C73" i="3"/>
  <c r="C74" i="3"/>
  <c r="C75" i="3"/>
  <c r="C76" i="3"/>
  <c r="C77" i="3"/>
  <c r="C78" i="3"/>
  <c r="C79" i="3"/>
  <c r="C82" i="3"/>
  <c r="C48" i="3"/>
  <c r="C85" i="3"/>
  <c r="C86" i="3"/>
  <c r="C87" i="3"/>
  <c r="C84" i="3"/>
  <c r="C89" i="3"/>
  <c r="C88" i="3"/>
  <c r="C90" i="3"/>
  <c r="C91" i="3"/>
  <c r="C180" i="3"/>
  <c r="C150" i="3"/>
  <c r="C151" i="3"/>
  <c r="C92" i="3"/>
  <c r="C38" i="3"/>
  <c r="C39" i="3"/>
  <c r="C40" i="3"/>
  <c r="C41" i="3"/>
  <c r="C93" i="3"/>
  <c r="C94" i="3"/>
  <c r="C43" i="3"/>
  <c r="C44" i="3"/>
  <c r="C45" i="3"/>
  <c r="C136" i="3"/>
  <c r="C46" i="3"/>
  <c r="C49" i="3"/>
  <c r="C50" i="3"/>
  <c r="C95" i="3"/>
  <c r="C96" i="3"/>
  <c r="C99" i="3"/>
  <c r="C98" i="3"/>
  <c r="C100" i="3"/>
  <c r="C101" i="3"/>
  <c r="C102" i="3"/>
  <c r="C103" i="3"/>
  <c r="C97" i="3"/>
  <c r="C104" i="3"/>
  <c r="C106" i="3"/>
  <c r="C80" i="3"/>
  <c r="C105" i="3"/>
  <c r="C108" i="3"/>
  <c r="C107" i="3"/>
  <c r="C109" i="3"/>
  <c r="C110" i="3"/>
  <c r="C115" i="3"/>
  <c r="C112" i="3"/>
  <c r="C111" i="3"/>
  <c r="C113" i="3"/>
  <c r="C137" i="3"/>
  <c r="C116" i="3"/>
  <c r="C117" i="3"/>
  <c r="C118" i="3"/>
  <c r="C70" i="3"/>
  <c r="C119" i="3"/>
  <c r="C124" i="3"/>
  <c r="C125" i="3"/>
  <c r="C123" i="3"/>
  <c r="C120" i="3"/>
  <c r="C126" i="3"/>
  <c r="C121" i="3"/>
  <c r="C122" i="3"/>
  <c r="C127" i="3"/>
  <c r="C128" i="3"/>
  <c r="C129" i="3"/>
  <c r="C130" i="3"/>
  <c r="C131" i="3"/>
  <c r="C132" i="3"/>
  <c r="C47" i="3"/>
  <c r="C134" i="3"/>
  <c r="C135" i="3"/>
  <c r="C22" i="3"/>
  <c r="C138" i="3"/>
  <c r="C139" i="3"/>
  <c r="C140" i="3"/>
  <c r="C141" i="3"/>
  <c r="C72" i="3"/>
  <c r="C59" i="3"/>
  <c r="C142" i="3"/>
  <c r="C143" i="3"/>
  <c r="C144" i="3"/>
  <c r="C145" i="3"/>
  <c r="C146" i="3"/>
  <c r="C147" i="3"/>
  <c r="C148" i="3"/>
  <c r="C172" i="3"/>
  <c r="C153" i="3"/>
  <c r="C42" i="3"/>
  <c r="C154" i="3"/>
  <c r="C155" i="3"/>
  <c r="C156" i="3"/>
  <c r="C159" i="3"/>
  <c r="C149" i="3"/>
  <c r="C152" i="3"/>
  <c r="C157" i="3"/>
  <c r="C158" i="3"/>
  <c r="C161" i="3"/>
  <c r="C162" i="3"/>
  <c r="C163" i="3"/>
  <c r="C160" i="3"/>
  <c r="C164" i="3"/>
  <c r="C165" i="3"/>
  <c r="C166" i="3"/>
  <c r="C167" i="3"/>
  <c r="C168" i="3"/>
  <c r="C169" i="3"/>
  <c r="C170" i="3"/>
  <c r="C171" i="3"/>
  <c r="C174" i="3"/>
  <c r="C175" i="3"/>
  <c r="C176" i="3"/>
  <c r="C177" i="3"/>
  <c r="C173" i="3"/>
  <c r="C178" i="3"/>
  <c r="C179" i="3"/>
  <c r="C56" i="3"/>
  <c r="C181" i="3"/>
  <c r="C182" i="3"/>
  <c r="C16" i="3"/>
  <c r="B4" i="3"/>
  <c r="J386" i="2" l="1"/>
  <c r="I386" i="2"/>
  <c r="J374" i="2"/>
  <c r="I374" i="2"/>
  <c r="J362" i="2"/>
  <c r="I362" i="2"/>
  <c r="J350" i="2"/>
  <c r="I350" i="2"/>
  <c r="J342" i="2"/>
  <c r="I342" i="2"/>
  <c r="J330" i="2"/>
  <c r="I330" i="2"/>
  <c r="J322" i="2"/>
  <c r="I322" i="2"/>
  <c r="J310" i="2"/>
  <c r="I310" i="2"/>
  <c r="J298" i="2"/>
  <c r="I298" i="2"/>
  <c r="J290" i="2"/>
  <c r="I290" i="2"/>
  <c r="J278" i="2"/>
  <c r="I278" i="2"/>
  <c r="J270" i="2"/>
  <c r="I270" i="2"/>
  <c r="J258" i="2"/>
  <c r="I258" i="2"/>
  <c r="J250" i="2"/>
  <c r="I250" i="2"/>
  <c r="J238" i="2"/>
  <c r="I238" i="2"/>
  <c r="J230" i="2"/>
  <c r="I230" i="2"/>
  <c r="J218" i="2"/>
  <c r="I218" i="2"/>
  <c r="J210" i="2"/>
  <c r="I210" i="2"/>
  <c r="J198" i="2"/>
  <c r="I198" i="2"/>
  <c r="I356" i="2"/>
  <c r="J356" i="2"/>
  <c r="I324" i="2"/>
  <c r="J324" i="2"/>
  <c r="I316" i="2"/>
  <c r="J316" i="2"/>
  <c r="I292" i="2"/>
  <c r="J292" i="2"/>
  <c r="I284" i="2"/>
  <c r="J284" i="2"/>
  <c r="I268" i="2"/>
  <c r="J268" i="2"/>
  <c r="I252" i="2"/>
  <c r="J252" i="2"/>
  <c r="I183" i="2"/>
  <c r="J183" i="2"/>
  <c r="I11" i="2"/>
  <c r="J11" i="2"/>
  <c r="I506" i="2"/>
  <c r="I502" i="2"/>
  <c r="I498" i="2"/>
  <c r="I494" i="2"/>
  <c r="I490" i="2"/>
  <c r="I486" i="2"/>
  <c r="I482" i="2"/>
  <c r="I478" i="2"/>
  <c r="I474" i="2"/>
  <c r="I470" i="2"/>
  <c r="I466" i="2"/>
  <c r="I462" i="2"/>
  <c r="I458" i="2"/>
  <c r="I454" i="2"/>
  <c r="I450" i="2"/>
  <c r="I446" i="2"/>
  <c r="I442" i="2"/>
  <c r="I438" i="2"/>
  <c r="I434" i="2"/>
  <c r="I430" i="2"/>
  <c r="I426" i="2"/>
  <c r="I422" i="2"/>
  <c r="I418" i="2"/>
  <c r="I414" i="2"/>
  <c r="I410" i="2"/>
  <c r="I406" i="2"/>
  <c r="I402" i="2"/>
  <c r="I398" i="2"/>
  <c r="I394" i="2"/>
  <c r="I390" i="2"/>
  <c r="I385" i="2"/>
  <c r="I380" i="2"/>
  <c r="I375" i="2"/>
  <c r="I369" i="2"/>
  <c r="I364" i="2"/>
  <c r="I359" i="2"/>
  <c r="I351" i="2"/>
  <c r="I343" i="2"/>
  <c r="I335" i="2"/>
  <c r="I327" i="2"/>
  <c r="I319" i="2"/>
  <c r="I311" i="2"/>
  <c r="I303" i="2"/>
  <c r="I295" i="2"/>
  <c r="I287" i="2"/>
  <c r="I279" i="2"/>
  <c r="I271" i="2"/>
  <c r="I263" i="2"/>
  <c r="I255" i="2"/>
  <c r="I247" i="2"/>
  <c r="I239" i="2"/>
  <c r="I231" i="2"/>
  <c r="I223" i="2"/>
  <c r="I215" i="2"/>
  <c r="I199" i="2"/>
  <c r="I182" i="2"/>
  <c r="J480" i="2"/>
  <c r="J448" i="2"/>
  <c r="J416" i="2"/>
  <c r="J384" i="2"/>
  <c r="J352" i="2"/>
  <c r="J320" i="2"/>
  <c r="J288" i="2"/>
  <c r="J256" i="2"/>
  <c r="J224" i="2"/>
  <c r="J192" i="2"/>
  <c r="I509" i="2"/>
  <c r="I505" i="2"/>
  <c r="I501" i="2"/>
  <c r="I497" i="2"/>
  <c r="I493" i="2"/>
  <c r="I489" i="2"/>
  <c r="I485" i="2"/>
  <c r="I481" i="2"/>
  <c r="I477" i="2"/>
  <c r="I473" i="2"/>
  <c r="I469" i="2"/>
  <c r="I465" i="2"/>
  <c r="I461" i="2"/>
  <c r="I457" i="2"/>
  <c r="I453" i="2"/>
  <c r="I449" i="2"/>
  <c r="I445" i="2"/>
  <c r="I441" i="2"/>
  <c r="I437" i="2"/>
  <c r="I433" i="2"/>
  <c r="I429" i="2"/>
  <c r="I425" i="2"/>
  <c r="I421" i="2"/>
  <c r="I417" i="2"/>
  <c r="I413" i="2"/>
  <c r="I409" i="2"/>
  <c r="I405" i="2"/>
  <c r="I401" i="2"/>
  <c r="I397" i="2"/>
  <c r="I393" i="2"/>
  <c r="I389" i="2"/>
  <c r="I379" i="2"/>
  <c r="I373" i="2"/>
  <c r="I368" i="2"/>
  <c r="I363" i="2"/>
  <c r="I357" i="2"/>
  <c r="I349" i="2"/>
  <c r="I341" i="2"/>
  <c r="I333" i="2"/>
  <c r="I325" i="2"/>
  <c r="I317" i="2"/>
  <c r="I309" i="2"/>
  <c r="I301" i="2"/>
  <c r="I293" i="2"/>
  <c r="I285" i="2"/>
  <c r="I277" i="2"/>
  <c r="I269" i="2"/>
  <c r="I261" i="2"/>
  <c r="I253" i="2"/>
  <c r="I245" i="2"/>
  <c r="I237" i="2"/>
  <c r="I229" i="2"/>
  <c r="I221" i="2"/>
  <c r="I211" i="2"/>
  <c r="I195" i="2"/>
  <c r="J504" i="2"/>
  <c r="J472" i="2"/>
  <c r="J440" i="2"/>
  <c r="J408" i="2"/>
  <c r="J376" i="2"/>
  <c r="J344" i="2"/>
  <c r="J312" i="2"/>
  <c r="J280" i="2"/>
  <c r="J248" i="2"/>
  <c r="J216" i="2"/>
  <c r="J184" i="2"/>
  <c r="J382" i="2"/>
  <c r="I382" i="2"/>
  <c r="J370" i="2"/>
  <c r="I370" i="2"/>
  <c r="J366" i="2"/>
  <c r="I366" i="2"/>
  <c r="J354" i="2"/>
  <c r="I354" i="2"/>
  <c r="J346" i="2"/>
  <c r="I346" i="2"/>
  <c r="J334" i="2"/>
  <c r="I334" i="2"/>
  <c r="J326" i="2"/>
  <c r="I326" i="2"/>
  <c r="J314" i="2"/>
  <c r="I314" i="2"/>
  <c r="J306" i="2"/>
  <c r="I306" i="2"/>
  <c r="J294" i="2"/>
  <c r="I294" i="2"/>
  <c r="J286" i="2"/>
  <c r="I286" i="2"/>
  <c r="J274" i="2"/>
  <c r="I274" i="2"/>
  <c r="J262" i="2"/>
  <c r="I262" i="2"/>
  <c r="J254" i="2"/>
  <c r="I254" i="2"/>
  <c r="J242" i="2"/>
  <c r="I242" i="2"/>
  <c r="J234" i="2"/>
  <c r="I234" i="2"/>
  <c r="J222" i="2"/>
  <c r="I222" i="2"/>
  <c r="J214" i="2"/>
  <c r="I214" i="2"/>
  <c r="J202" i="2"/>
  <c r="I202" i="2"/>
  <c r="J194" i="2"/>
  <c r="I194" i="2"/>
  <c r="J186" i="2"/>
  <c r="I186" i="2"/>
  <c r="J213" i="2"/>
  <c r="I213" i="2"/>
  <c r="J209" i="2"/>
  <c r="I209" i="2"/>
  <c r="J205" i="2"/>
  <c r="I205" i="2"/>
  <c r="J201" i="2"/>
  <c r="I201" i="2"/>
  <c r="J197" i="2"/>
  <c r="I197" i="2"/>
  <c r="J193" i="2"/>
  <c r="I193" i="2"/>
  <c r="J189" i="2"/>
  <c r="I189" i="2"/>
  <c r="J185" i="2"/>
  <c r="I185" i="2"/>
  <c r="J181" i="2"/>
  <c r="I181" i="2"/>
  <c r="I508" i="2"/>
  <c r="I500" i="2"/>
  <c r="I496" i="2"/>
  <c r="I492" i="2"/>
  <c r="I488" i="2"/>
  <c r="I484" i="2"/>
  <c r="I476" i="2"/>
  <c r="I468" i="2"/>
  <c r="I464" i="2"/>
  <c r="I460" i="2"/>
  <c r="I456" i="2"/>
  <c r="I452" i="2"/>
  <c r="I444" i="2"/>
  <c r="I436" i="2"/>
  <c r="I432" i="2"/>
  <c r="I428" i="2"/>
  <c r="I424" i="2"/>
  <c r="I420" i="2"/>
  <c r="I412" i="2"/>
  <c r="I404" i="2"/>
  <c r="I400" i="2"/>
  <c r="I396" i="2"/>
  <c r="I392" i="2"/>
  <c r="I388" i="2"/>
  <c r="I383" i="2"/>
  <c r="I377" i="2"/>
  <c r="I372" i="2"/>
  <c r="I367" i="2"/>
  <c r="I361" i="2"/>
  <c r="I355" i="2"/>
  <c r="I347" i="2"/>
  <c r="I339" i="2"/>
  <c r="I331" i="2"/>
  <c r="I323" i="2"/>
  <c r="I315" i="2"/>
  <c r="I307" i="2"/>
  <c r="I299" i="2"/>
  <c r="I291" i="2"/>
  <c r="I283" i="2"/>
  <c r="I275" i="2"/>
  <c r="I267" i="2"/>
  <c r="I259" i="2"/>
  <c r="I251" i="2"/>
  <c r="I243" i="2"/>
  <c r="I235" i="2"/>
  <c r="I227" i="2"/>
  <c r="I219" i="2"/>
  <c r="I207" i="2"/>
  <c r="I191" i="2"/>
  <c r="J336" i="2"/>
  <c r="J304" i="2"/>
  <c r="J272" i="2"/>
  <c r="J240" i="2"/>
  <c r="J208" i="2"/>
  <c r="J378" i="2"/>
  <c r="I378" i="2"/>
  <c r="J358" i="2"/>
  <c r="I358" i="2"/>
  <c r="J338" i="2"/>
  <c r="I338" i="2"/>
  <c r="J318" i="2"/>
  <c r="I318" i="2"/>
  <c r="J302" i="2"/>
  <c r="I302" i="2"/>
  <c r="J282" i="2"/>
  <c r="I282" i="2"/>
  <c r="J266" i="2"/>
  <c r="I266" i="2"/>
  <c r="J246" i="2"/>
  <c r="I246" i="2"/>
  <c r="J226" i="2"/>
  <c r="I226" i="2"/>
  <c r="J206" i="2"/>
  <c r="I206" i="2"/>
  <c r="J190" i="2"/>
  <c r="I190" i="2"/>
  <c r="I348" i="2"/>
  <c r="J348" i="2"/>
  <c r="I340" i="2"/>
  <c r="J340" i="2"/>
  <c r="I332" i="2"/>
  <c r="J332" i="2"/>
  <c r="I308" i="2"/>
  <c r="J308" i="2"/>
  <c r="I300" i="2"/>
  <c r="J300" i="2"/>
  <c r="I276" i="2"/>
  <c r="J276" i="2"/>
  <c r="I260" i="2"/>
  <c r="J260" i="2"/>
  <c r="I244" i="2"/>
  <c r="J244" i="2"/>
  <c r="I236" i="2"/>
  <c r="J236" i="2"/>
  <c r="I228" i="2"/>
  <c r="J228" i="2"/>
  <c r="I220" i="2"/>
  <c r="J220" i="2"/>
  <c r="I212" i="2"/>
  <c r="J212" i="2"/>
  <c r="I204" i="2"/>
  <c r="J204" i="2"/>
  <c r="I196" i="2"/>
  <c r="J196" i="2"/>
  <c r="I188" i="2"/>
  <c r="J188" i="2"/>
  <c r="J180" i="2"/>
  <c r="I180" i="2"/>
  <c r="I140" i="2"/>
  <c r="J140" i="2"/>
  <c r="I76" i="2"/>
  <c r="J76" i="2"/>
  <c r="I507" i="2"/>
  <c r="I503" i="2"/>
  <c r="I499" i="2"/>
  <c r="I495" i="2"/>
  <c r="I491" i="2"/>
  <c r="I487" i="2"/>
  <c r="I483" i="2"/>
  <c r="I479" i="2"/>
  <c r="I475" i="2"/>
  <c r="I471" i="2"/>
  <c r="I467" i="2"/>
  <c r="I463" i="2"/>
  <c r="I459" i="2"/>
  <c r="I455" i="2"/>
  <c r="I451" i="2"/>
  <c r="I447" i="2"/>
  <c r="I443" i="2"/>
  <c r="I439" i="2"/>
  <c r="I435" i="2"/>
  <c r="I431" i="2"/>
  <c r="I427" i="2"/>
  <c r="I423" i="2"/>
  <c r="I419" i="2"/>
  <c r="I415" i="2"/>
  <c r="I411" i="2"/>
  <c r="I407" i="2"/>
  <c r="I403" i="2"/>
  <c r="I399" i="2"/>
  <c r="I395" i="2"/>
  <c r="I391" i="2"/>
  <c r="I387" i="2"/>
  <c r="I381" i="2"/>
  <c r="I371" i="2"/>
  <c r="I365" i="2"/>
  <c r="I360" i="2"/>
  <c r="I353" i="2"/>
  <c r="I345" i="2"/>
  <c r="I337" i="2"/>
  <c r="I329" i="2"/>
  <c r="I321" i="2"/>
  <c r="I313" i="2"/>
  <c r="I305" i="2"/>
  <c r="I297" i="2"/>
  <c r="I289" i="2"/>
  <c r="I281" i="2"/>
  <c r="I273" i="2"/>
  <c r="I265" i="2"/>
  <c r="I257" i="2"/>
  <c r="I249" i="2"/>
  <c r="I241" i="2"/>
  <c r="I233" i="2"/>
  <c r="I225" i="2"/>
  <c r="I217" i="2"/>
  <c r="I203" i="2"/>
  <c r="I187" i="2"/>
  <c r="J328" i="2"/>
  <c r="J296" i="2"/>
  <c r="J264" i="2"/>
  <c r="J232" i="2"/>
  <c r="J200" i="2"/>
  <c r="K10" i="5"/>
  <c r="I5" i="5"/>
  <c r="I61" i="2"/>
  <c r="I173" i="2"/>
  <c r="I109" i="2"/>
  <c r="I45" i="2"/>
  <c r="J124" i="2"/>
  <c r="J60" i="2"/>
  <c r="I125" i="2"/>
  <c r="I157" i="2"/>
  <c r="I93" i="2"/>
  <c r="I29" i="2"/>
  <c r="J172" i="2"/>
  <c r="J108" i="2"/>
  <c r="J44" i="2"/>
  <c r="I141" i="2"/>
  <c r="I77" i="2"/>
  <c r="I12" i="2"/>
  <c r="J156" i="2"/>
  <c r="J92" i="2"/>
  <c r="J28" i="2"/>
  <c r="I166" i="2"/>
  <c r="J166" i="2"/>
  <c r="I154" i="2"/>
  <c r="J154" i="2"/>
  <c r="I142" i="2"/>
  <c r="J142" i="2"/>
  <c r="I130" i="2"/>
  <c r="J130" i="2"/>
  <c r="I118" i="2"/>
  <c r="J118" i="2"/>
  <c r="I106" i="2"/>
  <c r="J106" i="2"/>
  <c r="I94" i="2"/>
  <c r="J94" i="2"/>
  <c r="I82" i="2"/>
  <c r="J82" i="2"/>
  <c r="I70" i="2"/>
  <c r="J70" i="2"/>
  <c r="I50" i="2"/>
  <c r="J50" i="2"/>
  <c r="I38" i="2"/>
  <c r="J38" i="2"/>
  <c r="I26" i="2"/>
  <c r="J26" i="2"/>
  <c r="I13" i="2"/>
  <c r="J13" i="2"/>
  <c r="I169" i="2"/>
  <c r="I153" i="2"/>
  <c r="I137" i="2"/>
  <c r="I121" i="2"/>
  <c r="I105" i="2"/>
  <c r="I89" i="2"/>
  <c r="I73" i="2"/>
  <c r="I57" i="2"/>
  <c r="I41" i="2"/>
  <c r="I25" i="2"/>
  <c r="J168" i="2"/>
  <c r="J152" i="2"/>
  <c r="J136" i="2"/>
  <c r="J120" i="2"/>
  <c r="J104" i="2"/>
  <c r="J88" i="2"/>
  <c r="J72" i="2"/>
  <c r="J56" i="2"/>
  <c r="J40" i="2"/>
  <c r="J24" i="2"/>
  <c r="I178" i="2"/>
  <c r="J178" i="2"/>
  <c r="I170" i="2"/>
  <c r="J170" i="2"/>
  <c r="I162" i="2"/>
  <c r="J162" i="2"/>
  <c r="I146" i="2"/>
  <c r="J146" i="2"/>
  <c r="I138" i="2"/>
  <c r="J138" i="2"/>
  <c r="I126" i="2"/>
  <c r="J126" i="2"/>
  <c r="I110" i="2"/>
  <c r="J110" i="2"/>
  <c r="I98" i="2"/>
  <c r="J98" i="2"/>
  <c r="I90" i="2"/>
  <c r="J90" i="2"/>
  <c r="I78" i="2"/>
  <c r="J78" i="2"/>
  <c r="I66" i="2"/>
  <c r="J66" i="2"/>
  <c r="I54" i="2"/>
  <c r="J54" i="2"/>
  <c r="I42" i="2"/>
  <c r="J42" i="2"/>
  <c r="I34" i="2"/>
  <c r="J34" i="2"/>
  <c r="I14" i="2"/>
  <c r="J14" i="2"/>
  <c r="I165" i="2"/>
  <c r="I149" i="2"/>
  <c r="I133" i="2"/>
  <c r="I117" i="2"/>
  <c r="I101" i="2"/>
  <c r="I85" i="2"/>
  <c r="I69" i="2"/>
  <c r="I53" i="2"/>
  <c r="I37" i="2"/>
  <c r="I21" i="2"/>
  <c r="J164" i="2"/>
  <c r="J148" i="2"/>
  <c r="J132" i="2"/>
  <c r="J116" i="2"/>
  <c r="J100" i="2"/>
  <c r="J84" i="2"/>
  <c r="J68" i="2"/>
  <c r="J52" i="2"/>
  <c r="J36" i="2"/>
  <c r="J20" i="2"/>
  <c r="I174" i="2"/>
  <c r="J174" i="2"/>
  <c r="I158" i="2"/>
  <c r="J158" i="2"/>
  <c r="I150" i="2"/>
  <c r="J150" i="2"/>
  <c r="I134" i="2"/>
  <c r="J134" i="2"/>
  <c r="I122" i="2"/>
  <c r="J122" i="2"/>
  <c r="I114" i="2"/>
  <c r="J114" i="2"/>
  <c r="I102" i="2"/>
  <c r="J102" i="2"/>
  <c r="I86" i="2"/>
  <c r="J86" i="2"/>
  <c r="I74" i="2"/>
  <c r="J74" i="2"/>
  <c r="I62" i="2"/>
  <c r="J62" i="2"/>
  <c r="I58" i="2"/>
  <c r="J58" i="2"/>
  <c r="I46" i="2"/>
  <c r="J46" i="2"/>
  <c r="I30" i="2"/>
  <c r="J30" i="2"/>
  <c r="I22" i="2"/>
  <c r="J22" i="2"/>
  <c r="I18" i="2"/>
  <c r="J18" i="2"/>
  <c r="I10" i="2"/>
  <c r="I179" i="2"/>
  <c r="J179" i="2"/>
  <c r="I175" i="2"/>
  <c r="J175" i="2"/>
  <c r="I171" i="2"/>
  <c r="J171" i="2"/>
  <c r="I167" i="2"/>
  <c r="J167" i="2"/>
  <c r="I163" i="2"/>
  <c r="J163" i="2"/>
  <c r="I159" i="2"/>
  <c r="J159" i="2"/>
  <c r="I155" i="2"/>
  <c r="J155" i="2"/>
  <c r="I151" i="2"/>
  <c r="J151" i="2"/>
  <c r="I147" i="2"/>
  <c r="J147" i="2"/>
  <c r="I143" i="2"/>
  <c r="J143" i="2"/>
  <c r="I139" i="2"/>
  <c r="J139" i="2"/>
  <c r="I135" i="2"/>
  <c r="J135" i="2"/>
  <c r="I131" i="2"/>
  <c r="J131" i="2"/>
  <c r="I127" i="2"/>
  <c r="J127" i="2"/>
  <c r="I123" i="2"/>
  <c r="J123" i="2"/>
  <c r="I119" i="2"/>
  <c r="J119" i="2"/>
  <c r="I115" i="2"/>
  <c r="J115" i="2"/>
  <c r="I111" i="2"/>
  <c r="J111" i="2"/>
  <c r="I107" i="2"/>
  <c r="J107" i="2"/>
  <c r="I103" i="2"/>
  <c r="J103" i="2"/>
  <c r="I99" i="2"/>
  <c r="J99" i="2"/>
  <c r="I95" i="2"/>
  <c r="J95" i="2"/>
  <c r="I91" i="2"/>
  <c r="J91" i="2"/>
  <c r="I87" i="2"/>
  <c r="J87" i="2"/>
  <c r="I83" i="2"/>
  <c r="J83" i="2"/>
  <c r="I79" i="2"/>
  <c r="J79" i="2"/>
  <c r="I75" i="2"/>
  <c r="J75" i="2"/>
  <c r="I71" i="2"/>
  <c r="J71" i="2"/>
  <c r="I67" i="2"/>
  <c r="J67" i="2"/>
  <c r="I63" i="2"/>
  <c r="J63" i="2"/>
  <c r="I59" i="2"/>
  <c r="J59" i="2"/>
  <c r="I55" i="2"/>
  <c r="J55" i="2"/>
  <c r="I51" i="2"/>
  <c r="J51" i="2"/>
  <c r="I47" i="2"/>
  <c r="J47" i="2"/>
  <c r="I43" i="2"/>
  <c r="J43" i="2"/>
  <c r="I39" i="2"/>
  <c r="J39" i="2"/>
  <c r="I35" i="2"/>
  <c r="J35" i="2"/>
  <c r="I31" i="2"/>
  <c r="J31" i="2"/>
  <c r="I27" i="2"/>
  <c r="J27" i="2"/>
  <c r="I23" i="2"/>
  <c r="J23" i="2"/>
  <c r="I19" i="2"/>
  <c r="J19" i="2"/>
  <c r="I177" i="2"/>
  <c r="I161" i="2"/>
  <c r="I145" i="2"/>
  <c r="I129" i="2"/>
  <c r="I113" i="2"/>
  <c r="I97" i="2"/>
  <c r="I81" i="2"/>
  <c r="I65" i="2"/>
  <c r="I49" i="2"/>
  <c r="I33" i="2"/>
  <c r="I17" i="2"/>
  <c r="J176" i="2"/>
  <c r="J160" i="2"/>
  <c r="J144" i="2"/>
  <c r="J128" i="2"/>
  <c r="J112" i="2"/>
  <c r="J96" i="2"/>
  <c r="J80" i="2"/>
  <c r="J64" i="2"/>
  <c r="J48" i="2"/>
  <c r="J32" i="2"/>
  <c r="J16" i="2"/>
  <c r="I15" i="2"/>
  <c r="K205" i="5"/>
  <c r="J65" i="5"/>
  <c r="J134" i="5"/>
  <c r="K174" i="5"/>
  <c r="J302" i="5"/>
  <c r="K83" i="5"/>
  <c r="K436" i="5"/>
  <c r="K259" i="5"/>
  <c r="K23" i="5"/>
  <c r="K383" i="5"/>
  <c r="K103" i="5"/>
  <c r="K137" i="5"/>
  <c r="K180" i="5"/>
  <c r="K149" i="5"/>
  <c r="K159" i="5"/>
  <c r="K273" i="5"/>
  <c r="K353" i="5"/>
  <c r="K477" i="5"/>
  <c r="J298" i="5"/>
  <c r="K457" i="5"/>
  <c r="K151" i="5"/>
  <c r="J366" i="5"/>
  <c r="K99" i="5"/>
  <c r="K358" i="5"/>
  <c r="K473" i="5"/>
  <c r="K35" i="5"/>
  <c r="K45" i="5"/>
  <c r="K129" i="5"/>
  <c r="K167" i="5"/>
  <c r="K209" i="5"/>
  <c r="K189" i="5"/>
  <c r="K200" i="5"/>
  <c r="K264" i="5"/>
  <c r="K369" i="5"/>
  <c r="K469" i="5"/>
  <c r="J38" i="5"/>
  <c r="K91" i="5"/>
  <c r="K111" i="5"/>
  <c r="J122" i="5"/>
  <c r="K141" i="5"/>
  <c r="K223" i="5"/>
  <c r="K319" i="5"/>
  <c r="K449" i="5"/>
  <c r="K214" i="5"/>
  <c r="K291" i="5"/>
  <c r="K310" i="5"/>
  <c r="K440" i="5"/>
  <c r="K481" i="5"/>
  <c r="K163" i="5"/>
  <c r="K344" i="5"/>
  <c r="K374" i="5"/>
  <c r="K419" i="5"/>
  <c r="J53" i="5"/>
  <c r="K95" i="5"/>
  <c r="K227" i="5"/>
  <c r="K323" i="5"/>
  <c r="K294" i="5"/>
  <c r="K387" i="5"/>
  <c r="K465" i="5"/>
  <c r="J62" i="5"/>
  <c r="K278" i="5"/>
  <c r="K404" i="5"/>
  <c r="J17" i="5"/>
  <c r="K47" i="5"/>
  <c r="K77" i="5"/>
  <c r="K115" i="5"/>
  <c r="K123" i="5"/>
  <c r="J146" i="5"/>
  <c r="K153" i="5"/>
  <c r="J161" i="5"/>
  <c r="J202" i="5"/>
  <c r="K228" i="5"/>
  <c r="K244" i="5"/>
  <c r="K253" i="5"/>
  <c r="K337" i="5"/>
  <c r="K355" i="5"/>
  <c r="K437" i="5"/>
  <c r="K445" i="5"/>
  <c r="K470" i="5"/>
  <c r="J478" i="5"/>
  <c r="K107" i="5"/>
  <c r="K55" i="5"/>
  <c r="K63" i="5"/>
  <c r="J86" i="5"/>
  <c r="K93" i="5"/>
  <c r="J101" i="5"/>
  <c r="K131" i="5"/>
  <c r="K177" i="5"/>
  <c r="K221" i="5"/>
  <c r="K237" i="5"/>
  <c r="K262" i="5"/>
  <c r="J270" i="5"/>
  <c r="K296" i="5"/>
  <c r="K312" i="5"/>
  <c r="K321" i="5"/>
  <c r="K381" i="5"/>
  <c r="K389" i="5"/>
  <c r="K397" i="5"/>
  <c r="K405" i="5"/>
  <c r="K413" i="5"/>
  <c r="K421" i="5"/>
  <c r="K429" i="5"/>
  <c r="K454" i="5"/>
  <c r="J462" i="5"/>
  <c r="K486" i="5"/>
  <c r="J26" i="5"/>
  <c r="K33" i="5"/>
  <c r="J41" i="5"/>
  <c r="K71" i="5"/>
  <c r="K139" i="5"/>
  <c r="K147" i="5"/>
  <c r="J170" i="5"/>
  <c r="K195" i="5"/>
  <c r="K280" i="5"/>
  <c r="K289" i="5"/>
  <c r="J330" i="5"/>
  <c r="K356" i="5"/>
  <c r="K438" i="5"/>
  <c r="K504" i="5"/>
  <c r="K69" i="5"/>
  <c r="K328" i="5"/>
  <c r="J362" i="5"/>
  <c r="K502" i="5"/>
  <c r="K11" i="5"/>
  <c r="K79" i="5"/>
  <c r="K87" i="5"/>
  <c r="J110" i="5"/>
  <c r="K117" i="5"/>
  <c r="J125" i="5"/>
  <c r="K155" i="5"/>
  <c r="K230" i="5"/>
  <c r="J238" i="5"/>
  <c r="K246" i="5"/>
  <c r="K255" i="5"/>
  <c r="K305" i="5"/>
  <c r="K349" i="5"/>
  <c r="K365" i="5"/>
  <c r="K390" i="5"/>
  <c r="K398" i="5"/>
  <c r="K406" i="5"/>
  <c r="K414" i="5"/>
  <c r="K422" i="5"/>
  <c r="K472" i="5"/>
  <c r="K461" i="5"/>
  <c r="K19" i="5"/>
  <c r="K27" i="5"/>
  <c r="J50" i="5"/>
  <c r="K57" i="5"/>
  <c r="K456" i="5"/>
  <c r="K488" i="5"/>
  <c r="K497" i="5"/>
  <c r="K505" i="5"/>
  <c r="K493" i="5"/>
  <c r="K453" i="5"/>
  <c r="K43" i="5"/>
  <c r="K51" i="5"/>
  <c r="J74" i="5"/>
  <c r="K81" i="5"/>
  <c r="J89" i="5"/>
  <c r="K119" i="5"/>
  <c r="K173" i="5"/>
  <c r="K198" i="5"/>
  <c r="J206" i="5"/>
  <c r="K232" i="5"/>
  <c r="K248" i="5"/>
  <c r="K257" i="5"/>
  <c r="K333" i="5"/>
  <c r="K342" i="5"/>
  <c r="K351" i="5"/>
  <c r="K392" i="5"/>
  <c r="K408" i="5"/>
  <c r="K424" i="5"/>
  <c r="K433" i="5"/>
  <c r="K489" i="5"/>
  <c r="K39" i="5"/>
  <c r="K184" i="5"/>
  <c r="K269" i="5"/>
  <c r="J14" i="5"/>
  <c r="K21" i="5"/>
  <c r="J29" i="5"/>
  <c r="K59" i="5"/>
  <c r="K127" i="5"/>
  <c r="K135" i="5"/>
  <c r="J158" i="5"/>
  <c r="K165" i="5"/>
  <c r="K216" i="5"/>
  <c r="K225" i="5"/>
  <c r="J266" i="5"/>
  <c r="K292" i="5"/>
  <c r="K308" i="5"/>
  <c r="K317" i="5"/>
  <c r="K376" i="5"/>
  <c r="K385" i="5"/>
  <c r="K401" i="5"/>
  <c r="K417" i="5"/>
  <c r="K441" i="5"/>
  <c r="K31" i="5"/>
  <c r="K193" i="5"/>
  <c r="K287" i="5"/>
  <c r="K485" i="5"/>
  <c r="K67" i="5"/>
  <c r="K75" i="5"/>
  <c r="J98" i="5"/>
  <c r="K105" i="5"/>
  <c r="J113" i="5"/>
  <c r="K143" i="5"/>
  <c r="K182" i="5"/>
  <c r="K191" i="5"/>
  <c r="K241" i="5"/>
  <c r="K285" i="5"/>
  <c r="K301" i="5"/>
  <c r="K326" i="5"/>
  <c r="J334" i="5"/>
  <c r="K360" i="5"/>
  <c r="K393" i="5"/>
  <c r="K409" i="5"/>
  <c r="K425" i="5"/>
  <c r="K451" i="5"/>
  <c r="K15" i="5"/>
  <c r="K484" i="5"/>
  <c r="K501" i="5"/>
  <c r="K509" i="5"/>
  <c r="J42" i="5"/>
  <c r="J66" i="5"/>
  <c r="J162" i="5"/>
  <c r="J332" i="5"/>
  <c r="K332" i="5"/>
  <c r="K388" i="5"/>
  <c r="K415" i="5"/>
  <c r="J430" i="5"/>
  <c r="J13" i="5"/>
  <c r="J25" i="5"/>
  <c r="J37" i="5"/>
  <c r="J49" i="5"/>
  <c r="J61" i="5"/>
  <c r="J73" i="5"/>
  <c r="J85" i="5"/>
  <c r="J97" i="5"/>
  <c r="J197" i="5"/>
  <c r="K197" i="5"/>
  <c r="J254" i="5"/>
  <c r="K303" i="5"/>
  <c r="J318" i="5"/>
  <c r="K339" i="5"/>
  <c r="K367" i="5"/>
  <c r="K109" i="5"/>
  <c r="K121" i="5"/>
  <c r="K133" i="5"/>
  <c r="K145" i="5"/>
  <c r="K157" i="5"/>
  <c r="K169" i="5"/>
  <c r="K190" i="5"/>
  <c r="K233" i="5"/>
  <c r="K297" i="5"/>
  <c r="K361" i="5"/>
  <c r="K382" i="5"/>
  <c r="K403" i="5"/>
  <c r="J431" i="5"/>
  <c r="K431" i="5"/>
  <c r="J446" i="5"/>
  <c r="K468" i="5"/>
  <c r="J476" i="5"/>
  <c r="K476" i="5"/>
  <c r="K483" i="5"/>
  <c r="K490" i="5"/>
  <c r="J490" i="5"/>
  <c r="J181" i="5"/>
  <c r="K181" i="5"/>
  <c r="K452" i="5"/>
  <c r="K211" i="5"/>
  <c r="K239" i="5"/>
  <c r="K275" i="5"/>
  <c r="J325" i="5"/>
  <c r="K325" i="5"/>
  <c r="J346" i="5"/>
  <c r="J396" i="5"/>
  <c r="K396" i="5"/>
  <c r="K212" i="5"/>
  <c r="J220" i="5"/>
  <c r="K220" i="5"/>
  <c r="K276" i="5"/>
  <c r="J284" i="5"/>
  <c r="K284" i="5"/>
  <c r="K340" i="5"/>
  <c r="J348" i="5"/>
  <c r="K348" i="5"/>
  <c r="J410" i="5"/>
  <c r="J394" i="5"/>
  <c r="J54" i="5"/>
  <c r="J114" i="5"/>
  <c r="J138" i="5"/>
  <c r="K196" i="5"/>
  <c r="J373" i="5"/>
  <c r="K373" i="5"/>
  <c r="J444" i="5"/>
  <c r="K444" i="5"/>
  <c r="K281" i="5"/>
  <c r="K345" i="5"/>
  <c r="J78" i="5"/>
  <c r="J90" i="5"/>
  <c r="J102" i="5"/>
  <c r="J126" i="5"/>
  <c r="J204" i="5"/>
  <c r="K204" i="5"/>
  <c r="J268" i="5"/>
  <c r="K268" i="5"/>
  <c r="K324" i="5"/>
  <c r="K175" i="5"/>
  <c r="J218" i="5"/>
  <c r="J282" i="5"/>
  <c r="J213" i="5"/>
  <c r="K213" i="5"/>
  <c r="J277" i="5"/>
  <c r="K277" i="5"/>
  <c r="J341" i="5"/>
  <c r="K341" i="5"/>
  <c r="J447" i="5"/>
  <c r="K447" i="5"/>
  <c r="K185" i="5"/>
  <c r="K249" i="5"/>
  <c r="K313" i="5"/>
  <c r="K377" i="5"/>
  <c r="J412" i="5"/>
  <c r="K412" i="5"/>
  <c r="K499" i="5"/>
  <c r="K506" i="5"/>
  <c r="J506" i="5"/>
  <c r="K458" i="5"/>
  <c r="J458" i="5"/>
  <c r="J30" i="5"/>
  <c r="J150" i="5"/>
  <c r="J460" i="5"/>
  <c r="K460" i="5"/>
  <c r="K179" i="5"/>
  <c r="J186" i="5"/>
  <c r="K207" i="5"/>
  <c r="J222" i="5"/>
  <c r="J229" i="5"/>
  <c r="K229" i="5"/>
  <c r="K243" i="5"/>
  <c r="J250" i="5"/>
  <c r="K271" i="5"/>
  <c r="J286" i="5"/>
  <c r="J293" i="5"/>
  <c r="K293" i="5"/>
  <c r="K307" i="5"/>
  <c r="J314" i="5"/>
  <c r="K335" i="5"/>
  <c r="J350" i="5"/>
  <c r="J357" i="5"/>
  <c r="K357" i="5"/>
  <c r="K371" i="5"/>
  <c r="J378" i="5"/>
  <c r="K500" i="5"/>
  <c r="J508" i="5"/>
  <c r="K508" i="5"/>
  <c r="J245" i="5"/>
  <c r="K245" i="5"/>
  <c r="K467" i="5"/>
  <c r="J261" i="5"/>
  <c r="K261" i="5"/>
  <c r="J172" i="5"/>
  <c r="K172" i="5"/>
  <c r="J236" i="5"/>
  <c r="K236" i="5"/>
  <c r="J300" i="5"/>
  <c r="K300" i="5"/>
  <c r="J364" i="5"/>
  <c r="K364" i="5"/>
  <c r="K426" i="5"/>
  <c r="J426" i="5"/>
  <c r="J463" i="5"/>
  <c r="K463" i="5"/>
  <c r="J10" i="5"/>
  <c r="J22" i="5"/>
  <c r="J34" i="5"/>
  <c r="J46" i="5"/>
  <c r="J58" i="5"/>
  <c r="J70" i="5"/>
  <c r="J82" i="5"/>
  <c r="J94" i="5"/>
  <c r="J106" i="5"/>
  <c r="J118" i="5"/>
  <c r="J130" i="5"/>
  <c r="J142" i="5"/>
  <c r="J154" i="5"/>
  <c r="J166" i="5"/>
  <c r="K201" i="5"/>
  <c r="K265" i="5"/>
  <c r="K329" i="5"/>
  <c r="K399" i="5"/>
  <c r="K420" i="5"/>
  <c r="J428" i="5"/>
  <c r="K428" i="5"/>
  <c r="K435" i="5"/>
  <c r="K442" i="5"/>
  <c r="J442" i="5"/>
  <c r="J479" i="5"/>
  <c r="K479" i="5"/>
  <c r="J494" i="5"/>
  <c r="J309" i="5"/>
  <c r="K309" i="5"/>
  <c r="K217" i="5"/>
  <c r="K495" i="5"/>
  <c r="J18" i="5"/>
  <c r="K260" i="5"/>
  <c r="K474" i="5"/>
  <c r="J474" i="5"/>
  <c r="J188" i="5"/>
  <c r="K188" i="5"/>
  <c r="J252" i="5"/>
  <c r="K252" i="5"/>
  <c r="J316" i="5"/>
  <c r="K316" i="5"/>
  <c r="K372" i="5"/>
  <c r="J380" i="5"/>
  <c r="K380" i="5"/>
  <c r="K176" i="5"/>
  <c r="K192" i="5"/>
  <c r="K208" i="5"/>
  <c r="K224" i="5"/>
  <c r="K240" i="5"/>
  <c r="K256" i="5"/>
  <c r="K272" i="5"/>
  <c r="K288" i="5"/>
  <c r="K304" i="5"/>
  <c r="K320" i="5"/>
  <c r="K336" i="5"/>
  <c r="K352" i="5"/>
  <c r="K368" i="5"/>
  <c r="K384" i="5"/>
  <c r="K400" i="5"/>
  <c r="K416" i="5"/>
  <c r="K432" i="5"/>
  <c r="K448" i="5"/>
  <c r="K464" i="5"/>
  <c r="K480" i="5"/>
  <c r="K496" i="5"/>
  <c r="K171" i="5"/>
  <c r="K187" i="5"/>
  <c r="K203" i="5"/>
  <c r="K219" i="5"/>
  <c r="K235" i="5"/>
  <c r="K251" i="5"/>
  <c r="K267" i="5"/>
  <c r="K283" i="5"/>
  <c r="K299" i="5"/>
  <c r="K315" i="5"/>
  <c r="K331" i="5"/>
  <c r="K347" i="5"/>
  <c r="K363" i="5"/>
  <c r="K379" i="5"/>
  <c r="K395" i="5"/>
  <c r="K411" i="5"/>
  <c r="K427" i="5"/>
  <c r="K443" i="5"/>
  <c r="K459" i="5"/>
  <c r="K475" i="5"/>
  <c r="K491" i="5"/>
  <c r="K507" i="5"/>
  <c r="K492" i="5"/>
  <c r="J12" i="5"/>
  <c r="J16" i="5"/>
  <c r="J20" i="5"/>
  <c r="J24" i="5"/>
  <c r="J28" i="5"/>
  <c r="J32" i="5"/>
  <c r="J36" i="5"/>
  <c r="J40" i="5"/>
  <c r="J44" i="5"/>
  <c r="J48" i="5"/>
  <c r="J52" i="5"/>
  <c r="J56" i="5"/>
  <c r="J60" i="5"/>
  <c r="J64" i="5"/>
  <c r="J68" i="5"/>
  <c r="J72" i="5"/>
  <c r="J76" i="5"/>
  <c r="J80" i="5"/>
  <c r="J84" i="5"/>
  <c r="J88" i="5"/>
  <c r="J92" i="5"/>
  <c r="J96" i="5"/>
  <c r="J100" i="5"/>
  <c r="J104" i="5"/>
  <c r="J108" i="5"/>
  <c r="J112" i="5"/>
  <c r="J116" i="5"/>
  <c r="J120" i="5"/>
  <c r="J124" i="5"/>
  <c r="J128" i="5"/>
  <c r="J132" i="5"/>
  <c r="J136" i="5"/>
  <c r="J140" i="5"/>
  <c r="J144" i="5"/>
  <c r="J148" i="5"/>
  <c r="J152" i="5"/>
  <c r="J156" i="5"/>
  <c r="J160" i="5"/>
  <c r="J164" i="5"/>
  <c r="J168" i="5"/>
  <c r="J178" i="5"/>
  <c r="K183" i="5"/>
  <c r="J194" i="5"/>
  <c r="K199" i="5"/>
  <c r="J210" i="5"/>
  <c r="K215" i="5"/>
  <c r="J226" i="5"/>
  <c r="K231" i="5"/>
  <c r="J242" i="5"/>
  <c r="K247" i="5"/>
  <c r="J258" i="5"/>
  <c r="K263" i="5"/>
  <c r="J274" i="5"/>
  <c r="K279" i="5"/>
  <c r="J290" i="5"/>
  <c r="K295" i="5"/>
  <c r="J306" i="5"/>
  <c r="K311" i="5"/>
  <c r="J322" i="5"/>
  <c r="K327" i="5"/>
  <c r="J338" i="5"/>
  <c r="K343" i="5"/>
  <c r="J354" i="5"/>
  <c r="K359" i="5"/>
  <c r="J370" i="5"/>
  <c r="K375" i="5"/>
  <c r="J386" i="5"/>
  <c r="K391" i="5"/>
  <c r="J402" i="5"/>
  <c r="K407" i="5"/>
  <c r="J418" i="5"/>
  <c r="K423" i="5"/>
  <c r="J434" i="5"/>
  <c r="K439" i="5"/>
  <c r="J450" i="5"/>
  <c r="K455" i="5"/>
  <c r="J466" i="5"/>
  <c r="K471" i="5"/>
  <c r="J482" i="5"/>
  <c r="K487" i="5"/>
  <c r="J498" i="5"/>
  <c r="K503" i="5"/>
  <c r="H5" i="2"/>
  <c r="G173" i="3"/>
  <c r="G181" i="3"/>
  <c r="G168" i="3"/>
  <c r="G174" i="3"/>
  <c r="G164" i="3"/>
  <c r="G161" i="3"/>
  <c r="G158" i="3"/>
  <c r="G171" i="3"/>
  <c r="G147" i="3"/>
  <c r="G22" i="3"/>
  <c r="G126" i="3"/>
  <c r="G111" i="3"/>
  <c r="G103" i="3"/>
  <c r="G45" i="3"/>
  <c r="G180" i="3"/>
  <c r="G78" i="3"/>
  <c r="G133" i="3"/>
  <c r="G83" i="3"/>
  <c r="G29" i="3"/>
  <c r="G179" i="3"/>
  <c r="G176" i="3"/>
  <c r="G170" i="3"/>
  <c r="G166" i="3"/>
  <c r="G163" i="3"/>
  <c r="G157" i="3"/>
  <c r="G156" i="3"/>
  <c r="G153" i="3"/>
  <c r="G146" i="3"/>
  <c r="G142" i="3"/>
  <c r="G140" i="3"/>
  <c r="G135" i="3"/>
  <c r="G131" i="3"/>
  <c r="G127" i="3"/>
  <c r="G120" i="3"/>
  <c r="G119" i="3"/>
  <c r="G116" i="3"/>
  <c r="G112" i="3"/>
  <c r="G149" i="3"/>
  <c r="G154" i="3"/>
  <c r="G148" i="3"/>
  <c r="G144" i="3"/>
  <c r="G72" i="3"/>
  <c r="G138" i="3"/>
  <c r="G47" i="3"/>
  <c r="G129" i="3"/>
  <c r="G121" i="3"/>
  <c r="G125" i="3"/>
  <c r="G56" i="3"/>
  <c r="G177" i="3"/>
  <c r="G167" i="3"/>
  <c r="G160" i="3"/>
  <c r="G159" i="3"/>
  <c r="G42" i="3"/>
  <c r="G143" i="3"/>
  <c r="G141" i="3"/>
  <c r="G132" i="3"/>
  <c r="G128" i="3"/>
  <c r="G124" i="3"/>
  <c r="G117" i="3"/>
  <c r="G109" i="3"/>
  <c r="G80" i="3"/>
  <c r="G98" i="3"/>
  <c r="G50" i="3"/>
  <c r="G93" i="3"/>
  <c r="G38" i="3"/>
  <c r="G89" i="3"/>
  <c r="G85" i="3"/>
  <c r="G74" i="3"/>
  <c r="G68" i="3"/>
  <c r="G61" i="3"/>
  <c r="G54" i="3"/>
  <c r="G37" i="3"/>
  <c r="G33" i="3"/>
  <c r="G25" i="3"/>
  <c r="G20" i="3"/>
  <c r="G16" i="3"/>
  <c r="G107" i="3"/>
  <c r="G106" i="3"/>
  <c r="G102" i="3"/>
  <c r="G99" i="3"/>
  <c r="G49" i="3"/>
  <c r="G44" i="3"/>
  <c r="G41" i="3"/>
  <c r="G92" i="3"/>
  <c r="G91" i="3"/>
  <c r="G84" i="3"/>
  <c r="G48" i="3"/>
  <c r="G77" i="3"/>
  <c r="G73" i="3"/>
  <c r="G67" i="3"/>
  <c r="G64" i="3"/>
  <c r="G60" i="3"/>
  <c r="G55" i="3"/>
  <c r="G51" i="3"/>
  <c r="G36" i="3"/>
  <c r="G32" i="3"/>
  <c r="G26" i="3"/>
  <c r="G24" i="3"/>
  <c r="G19" i="3"/>
  <c r="G182" i="3"/>
  <c r="G178" i="3"/>
  <c r="G175" i="3"/>
  <c r="G169" i="3"/>
  <c r="G165" i="3"/>
  <c r="G162" i="3"/>
  <c r="G152" i="3"/>
  <c r="G155" i="3"/>
  <c r="G172" i="3"/>
  <c r="G145" i="3"/>
  <c r="G59" i="3"/>
  <c r="G139" i="3"/>
  <c r="G134" i="3"/>
  <c r="G130" i="3"/>
  <c r="G122" i="3"/>
  <c r="G123" i="3"/>
  <c r="G70" i="3"/>
  <c r="G137" i="3"/>
  <c r="G115" i="3"/>
  <c r="G108" i="3"/>
  <c r="G104" i="3"/>
  <c r="G101" i="3"/>
  <c r="G96" i="3"/>
  <c r="G46" i="3"/>
  <c r="G43" i="3"/>
  <c r="G40" i="3"/>
  <c r="G151" i="3"/>
  <c r="G90" i="3"/>
  <c r="G87" i="3"/>
  <c r="G82" i="3"/>
  <c r="G76" i="3"/>
  <c r="G69" i="3"/>
  <c r="G66" i="3"/>
  <c r="G63" i="3"/>
  <c r="G57" i="3"/>
  <c r="G52" i="3"/>
  <c r="G114" i="3"/>
  <c r="G35" i="3"/>
  <c r="G31" i="3"/>
  <c r="G28" i="3"/>
  <c r="G23" i="3"/>
  <c r="G18" i="3"/>
  <c r="G118" i="3"/>
  <c r="G113" i="3"/>
  <c r="G110" i="3"/>
  <c r="G105" i="3"/>
  <c r="G97" i="3"/>
  <c r="G100" i="3"/>
  <c r="G95" i="3"/>
  <c r="G136" i="3"/>
  <c r="G94" i="3"/>
  <c r="G39" i="3"/>
  <c r="G150" i="3"/>
  <c r="G88" i="3"/>
  <c r="G86" i="3"/>
  <c r="G79" i="3"/>
  <c r="G75" i="3"/>
  <c r="G71" i="3"/>
  <c r="G65" i="3"/>
  <c r="G62" i="3"/>
  <c r="G58" i="3"/>
  <c r="G53" i="3"/>
  <c r="G81" i="3"/>
  <c r="G34" i="3"/>
  <c r="G30" i="3"/>
  <c r="G27" i="3"/>
  <c r="G21" i="3"/>
  <c r="G17" i="3"/>
  <c r="J5" i="2" l="1"/>
  <c r="K5" i="5"/>
</calcChain>
</file>

<file path=xl/sharedStrings.xml><?xml version="1.0" encoding="utf-8"?>
<sst xmlns="http://schemas.openxmlformats.org/spreadsheetml/2006/main" count="1570" uniqueCount="725">
  <si>
    <t>Angola</t>
  </si>
  <si>
    <t xml:space="preserve">Argentina </t>
  </si>
  <si>
    <t>Barbados</t>
  </si>
  <si>
    <t>Belize</t>
  </si>
  <si>
    <t>Benin</t>
  </si>
  <si>
    <t>Botswana</t>
  </si>
  <si>
    <t>Burkina Faso</t>
  </si>
  <si>
    <t>Burundi</t>
  </si>
  <si>
    <t>Egypt</t>
  </si>
  <si>
    <t>Eritrea</t>
  </si>
  <si>
    <t>Gabon</t>
  </si>
  <si>
    <t>Ghana</t>
  </si>
  <si>
    <t>Guatemala</t>
  </si>
  <si>
    <t>Guinea</t>
  </si>
  <si>
    <t>Guinea-Bissau</t>
  </si>
  <si>
    <t>Guyana</t>
  </si>
  <si>
    <t>Haiti</t>
  </si>
  <si>
    <t>Honduras</t>
  </si>
  <si>
    <t>Chile</t>
  </si>
  <si>
    <t>Laos</t>
  </si>
  <si>
    <t>Lesotho</t>
  </si>
  <si>
    <t>Malawi</t>
  </si>
  <si>
    <t>Mali</t>
  </si>
  <si>
    <t xml:space="preserve">Malta </t>
  </si>
  <si>
    <t>Myanmar</t>
  </si>
  <si>
    <t>Niger</t>
  </si>
  <si>
    <t>Panama</t>
  </si>
  <si>
    <t>Paraguay</t>
  </si>
  <si>
    <t>Peru</t>
  </si>
  <si>
    <t>Rwanda</t>
  </si>
  <si>
    <t>Samoa</t>
  </si>
  <si>
    <t>Senegal</t>
  </si>
  <si>
    <t>Sierra Leone</t>
  </si>
  <si>
    <t>Togo</t>
  </si>
  <si>
    <t>Tonga</t>
  </si>
  <si>
    <t>Uganda</t>
  </si>
  <si>
    <t>Uruguay</t>
  </si>
  <si>
    <t xml:space="preserve">USA </t>
  </si>
  <si>
    <t>Vanuatu</t>
  </si>
  <si>
    <t>Venezuela</t>
  </si>
  <si>
    <t xml:space="preserve">Vietnam </t>
  </si>
  <si>
    <t>Zimbabwe</t>
  </si>
  <si>
    <t>0,480 – 0,799</t>
  </si>
  <si>
    <t>4364 CZK x 0,75</t>
  </si>
  <si>
    <t>3273 CZK</t>
  </si>
  <si>
    <t>0,8 – 0,999</t>
  </si>
  <si>
    <t>4364 CZK x 0,875</t>
  </si>
  <si>
    <t>3818 CZK</t>
  </si>
  <si>
    <t>1,0 – 1,520</t>
  </si>
  <si>
    <t>4364 CZK</t>
  </si>
  <si>
    <t>CHECK</t>
  </si>
  <si>
    <t>Skupina</t>
  </si>
  <si>
    <t>1</t>
  </si>
  <si>
    <t>3</t>
  </si>
  <si>
    <t>2</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</si>
  <si>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</si>
  <si>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</si>
  <si>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</si>
  <si>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</si>
  <si>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</si>
  <si>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</si>
  <si>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</si>
  <si>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</si>
  <si>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</si>
  <si>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</si>
  <si>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</si>
  <si>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</si>
  <si>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</si>
  <si>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</si>
  <si>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</si>
  <si>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</si>
  <si>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</si>
  <si>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</si>
  <si>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</si>
  <si>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</si>
  <si>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</si>
  <si>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</si>
  <si>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</si>
  <si>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</si>
  <si>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</si>
  <si>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</si>
  <si>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</si>
  <si>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</si>
  <si>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</si>
  <si>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</si>
  <si>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</si>
  <si>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</si>
  <si>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</si>
  <si>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</si>
  <si>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</si>
  <si>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</si>
  <si>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</si>
  <si>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</si>
  <si>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</si>
  <si>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</si>
  <si>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</si>
  <si>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</si>
  <si>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</si>
  <si>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</si>
  <si>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</si>
  <si>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</si>
  <si>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</si>
  <si>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</si>
  <si>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</si>
  <si>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</si>
  <si>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</si>
  <si>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</si>
  <si>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</si>
  <si>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</si>
  <si>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</si>
  <si>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</si>
  <si>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</si>
  <si>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</si>
  <si>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</si>
  <si>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</si>
  <si>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</si>
  <si>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</si>
  <si>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</si>
  <si>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</si>
  <si>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</si>
  <si>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</si>
  <si>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</si>
  <si>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</si>
  <si>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</si>
  <si>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</si>
  <si>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</si>
  <si>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</si>
  <si>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</si>
  <si>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</si>
  <si>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</si>
  <si>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</si>
  <si>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</si>
  <si>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</si>
  <si>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</si>
  <si>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</si>
  <si>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</si>
  <si>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</si>
  <si>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</si>
  <si>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</si>
  <si>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</si>
  <si>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</si>
  <si>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</si>
  <si>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</si>
  <si>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</si>
  <si>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</si>
  <si>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</si>
  <si>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</si>
  <si>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</si>
  <si>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</si>
  <si>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</si>
  <si>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</si>
  <si>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</si>
  <si>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</si>
  <si>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</si>
  <si>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</si>
  <si>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</si>
  <si>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</si>
  <si>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</si>
  <si>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</si>
  <si>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</si>
  <si>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</si>
  <si>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</si>
  <si>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</si>
  <si>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</si>
  <si>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</si>
  <si>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</si>
  <si>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</si>
  <si>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</si>
  <si>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</si>
  <si>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</si>
  <si>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</si>
  <si>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</si>
  <si>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</si>
  <si>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</si>
  <si>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</si>
  <si>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</si>
  <si>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</si>
  <si>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</si>
  <si>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</si>
  <si>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</si>
  <si>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</si>
  <si>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</si>
  <si>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</si>
  <si>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</si>
  <si>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</si>
  <si>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</si>
  <si>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</si>
  <si>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</si>
  <si>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</si>
  <si>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</si>
  <si>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</si>
  <si>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</si>
  <si>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</si>
  <si>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</si>
  <si>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</si>
  <si>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</si>
  <si>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</si>
  <si>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</si>
  <si>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</si>
  <si>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</si>
  <si>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</si>
  <si>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</si>
  <si>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</si>
  <si>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</si>
  <si>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</si>
  <si>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</si>
  <si>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</si>
  <si>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</si>
  <si>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</si>
  <si>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</si>
  <si>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</si>
  <si>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</si>
  <si>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</si>
  <si>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</si>
  <si>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</si>
  <si>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</si>
  <si>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</si>
  <si>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</si>
  <si>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</si>
  <si>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</si>
  <si>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</si>
  <si>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</si>
  <si>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</si>
  <si>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</si>
  <si>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</si>
  <si>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</si>
  <si>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</si>
  <si>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</si>
  <si>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</si>
  <si>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</si>
  <si>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</si>
  <si>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</si>
  <si>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</si>
  <si>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</si>
  <si>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</si>
  <si>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</si>
  <si>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</si>
  <si>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</si>
  <si>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</si>
  <si>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</si>
  <si>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</si>
  <si>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</si>
  <si>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</si>
  <si>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</si>
  <si>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</si>
  <si>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</si>
  <si>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</si>
  <si>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</si>
  <si>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</si>
  <si>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</si>
  <si>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</si>
  <si>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</si>
  <si>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</si>
  <si>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</si>
  <si>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</si>
  <si>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</si>
  <si>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</si>
  <si>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</si>
  <si>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</si>
  <si>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</si>
  <si>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</si>
  <si>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</si>
  <si>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</si>
  <si>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</si>
  <si>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</si>
  <si>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</si>
  <si>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</si>
  <si>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</si>
  <si>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</si>
  <si>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</si>
  <si>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</si>
  <si>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</si>
  <si>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</si>
  <si>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</si>
  <si>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</si>
  <si>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</si>
  <si>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</si>
  <si>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</si>
  <si>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</si>
  <si>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</si>
  <si>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</si>
  <si>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</si>
  <si>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</si>
  <si>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</si>
  <si>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</si>
  <si>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</si>
  <si>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</si>
  <si>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</si>
  <si>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</si>
  <si>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</si>
  <si>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</si>
  <si>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</si>
  <si>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</si>
  <si>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</si>
  <si>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</si>
  <si>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</si>
  <si>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</si>
  <si>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</si>
  <si>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</si>
  <si>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</si>
  <si>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</si>
  <si>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</si>
  <si>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</si>
  <si>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</si>
  <si>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</si>
  <si>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</si>
  <si>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</si>
  <si>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</si>
  <si>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</si>
  <si>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</si>
  <si>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</si>
  <si>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</si>
  <si>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</si>
  <si>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</si>
  <si>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</si>
  <si>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</si>
  <si>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</si>
  <si>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</si>
  <si>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</si>
  <si>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</si>
  <si>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</si>
  <si>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</si>
  <si>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</si>
  <si>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</si>
  <si>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</si>
  <si>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</si>
  <si>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</si>
  <si>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</si>
  <si>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</si>
  <si>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</si>
  <si>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</si>
  <si>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</si>
  <si>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</si>
  <si>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</si>
  <si>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</si>
  <si>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</si>
  <si>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</si>
  <si>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</si>
  <si>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</si>
  <si>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</si>
  <si>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</si>
  <si>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</si>
  <si>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</si>
  <si>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</si>
  <si>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</si>
  <si>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</si>
  <si>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</si>
  <si>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</si>
  <si>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</si>
  <si>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</si>
  <si>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</si>
  <si>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</si>
  <si>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</si>
  <si>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</si>
  <si>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</si>
  <si>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</si>
  <si>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</si>
  <si>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</si>
  <si>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</si>
  <si>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</si>
  <si>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</si>
  <si>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</si>
  <si>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</si>
  <si>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</si>
  <si>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</si>
  <si>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</si>
  <si>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</si>
  <si>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</si>
  <si>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</si>
  <si>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</si>
  <si>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</si>
  <si>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</si>
  <si>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</si>
  <si>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</si>
  <si>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</si>
  <si>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</si>
  <si>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</si>
  <si>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</si>
  <si>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</si>
  <si>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</si>
  <si>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</si>
  <si>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</si>
  <si>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</si>
  <si>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</si>
  <si>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</si>
  <si>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</si>
  <si>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</si>
  <si>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</si>
  <si>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</si>
  <si>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</si>
  <si>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</si>
  <si>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</si>
  <si>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</si>
  <si>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</si>
  <si>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</si>
  <si>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</si>
  <si>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</si>
  <si>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</si>
  <si>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</si>
  <si>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</si>
  <si>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</si>
  <si>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</si>
  <si>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</si>
  <si>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</si>
  <si>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</si>
  <si>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</si>
  <si>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</si>
  <si>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</si>
  <si>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</si>
  <si>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</si>
  <si>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</si>
  <si>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</si>
  <si>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</si>
  <si>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</si>
  <si>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</si>
  <si>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</si>
  <si>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</si>
  <si>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</si>
  <si>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</si>
  <si>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</si>
  <si>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</si>
  <si>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</si>
  <si>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</si>
  <si>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</si>
  <si>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</si>
  <si>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</si>
  <si>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</si>
  <si>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</si>
  <si>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</si>
  <si>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</si>
  <si>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</si>
  <si>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</si>
  <si>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</si>
  <si>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</si>
  <si>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</si>
  <si>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</si>
  <si>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</si>
  <si>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</si>
  <si>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</si>
  <si>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</si>
  <si>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</si>
  <si>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</si>
  <si>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</si>
  <si>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</si>
  <si>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</si>
  <si>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</si>
  <si>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</si>
  <si>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</si>
  <si>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</si>
  <si>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</si>
  <si>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</si>
  <si>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</si>
  <si>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</si>
  <si>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</si>
  <si>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</si>
  <si>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</si>
  <si>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</si>
  <si>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</si>
  <si>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</si>
  <si>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</si>
  <si>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</si>
  <si>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</si>
  <si>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</si>
  <si>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</si>
  <si>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</si>
  <si>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</si>
  <si>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</si>
  <si>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</si>
  <si>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</si>
  <si>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</si>
  <si>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</si>
  <si>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</si>
  <si>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</si>
  <si>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</si>
  <si>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</si>
  <si>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</si>
  <si>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</si>
  <si>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</si>
  <si>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</si>
  <si>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</si>
  <si>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</si>
  <si>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</si>
  <si>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</si>
  <si>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</si>
  <si>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</si>
  <si>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</si>
  <si>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</si>
  <si>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</si>
  <si>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</si>
  <si>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</si>
  <si>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</si>
  <si>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</si>
  <si>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</si>
  <si>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</si>
  <si>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</si>
  <si>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</si>
  <si>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</si>
  <si>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</si>
  <si>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</si>
  <si>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</si>
  <si>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</si>
  <si>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</si>
  <si>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</si>
  <si>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</si>
  <si>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</si>
  <si>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</si>
  <si>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</si>
  <si>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</si>
  <si>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</si>
  <si>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</si>
  <si>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</si>
  <si>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</si>
  <si>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</si>
  <si>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</si>
  <si>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</si>
  <si>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</si>
  <si>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</si>
  <si>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</si>
  <si>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</si>
  <si>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</si>
  <si>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</si>
  <si>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</si>
  <si>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</si>
  <si>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</si>
  <si>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</si>
  <si>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</si>
  <si>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</si>
  <si>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</si>
  <si>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</si>
  <si>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</si>
  <si>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</si>
  <si>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</si>
  <si>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</si>
  <si>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</si>
  <si>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</si>
  <si>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</si>
  <si>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</si>
  <si>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</si>
  <si>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</si>
  <si>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</si>
  <si>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</si>
  <si>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</si>
  <si>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</si>
  <si>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</si>
  <si>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</si>
  <si>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</si>
  <si>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</si>
  <si>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</si>
  <si>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</si>
  <si>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</si>
  <si>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</si>
  <si>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</si>
  <si>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</si>
  <si>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</si>
  <si>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</si>
  <si>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 xml:space="preserve">Albania </t>
  </si>
  <si>
    <t>Algeria</t>
  </si>
  <si>
    <t>Armenia</t>
  </si>
  <si>
    <t xml:space="preserve">Australia </t>
  </si>
  <si>
    <t>Azerbaijan</t>
  </si>
  <si>
    <t>Bangladesh</t>
  </si>
  <si>
    <t xml:space="preserve">Belgium </t>
  </si>
  <si>
    <t>Belarus</t>
  </si>
  <si>
    <t>Bermuda</t>
  </si>
  <si>
    <t>Bolivia</t>
  </si>
  <si>
    <t xml:space="preserve">Bosnia and Herzegovina </t>
  </si>
  <si>
    <t xml:space="preserve">Brazil </t>
  </si>
  <si>
    <t xml:space="preserve">Bulgaria </t>
  </si>
  <si>
    <t>Chad</t>
  </si>
  <si>
    <t xml:space="preserve">Montenegro </t>
  </si>
  <si>
    <t>Czech Republic</t>
  </si>
  <si>
    <t xml:space="preserve">China </t>
  </si>
  <si>
    <t xml:space="preserve">Denmark </t>
  </si>
  <si>
    <t>Democratic Republic of Congo</t>
  </si>
  <si>
    <t>Dominican Republic</t>
  </si>
  <si>
    <t>Djibouti</t>
  </si>
  <si>
    <t>Ecuador</t>
  </si>
  <si>
    <t xml:space="preserve">Estonia </t>
  </si>
  <si>
    <t>Ethiopia</t>
  </si>
  <si>
    <t xml:space="preserve">Faroe Islands </t>
  </si>
  <si>
    <t>Fiji</t>
  </si>
  <si>
    <t>Philippines</t>
  </si>
  <si>
    <t xml:space="preserve">Finland </t>
  </si>
  <si>
    <t xml:space="preserve">France </t>
  </si>
  <si>
    <t>Gambia</t>
  </si>
  <si>
    <t>Georgia</t>
  </si>
  <si>
    <t>Hong Kong</t>
  </si>
  <si>
    <t xml:space="preserve">Croatia </t>
  </si>
  <si>
    <t xml:space="preserve">India </t>
  </si>
  <si>
    <t xml:space="preserve">Indonesia </t>
  </si>
  <si>
    <t xml:space="preserve">Ireland </t>
  </si>
  <si>
    <t>Iceland</t>
  </si>
  <si>
    <t xml:space="preserve">Italy </t>
  </si>
  <si>
    <t xml:space="preserve">Israel </t>
  </si>
  <si>
    <t>Jamaica</t>
  </si>
  <si>
    <t xml:space="preserve">Japan </t>
  </si>
  <si>
    <t>Yemen</t>
  </si>
  <si>
    <t xml:space="preserve">South Africa </t>
  </si>
  <si>
    <t>South Korea</t>
  </si>
  <si>
    <t>Jordan</t>
  </si>
  <si>
    <t>Cambodia</t>
  </si>
  <si>
    <t>Cameroon</t>
  </si>
  <si>
    <t xml:space="preserve">Canada </t>
  </si>
  <si>
    <t>Cape Verde</t>
  </si>
  <si>
    <t>Kazakhstan</t>
  </si>
  <si>
    <t>Kenya</t>
  </si>
  <si>
    <t>Colombia</t>
  </si>
  <si>
    <t>Comoros</t>
  </si>
  <si>
    <t>Congo</t>
  </si>
  <si>
    <t>Republic of Kosovo</t>
  </si>
  <si>
    <t>Costa Rica</t>
  </si>
  <si>
    <t>Cuba</t>
  </si>
  <si>
    <t xml:space="preserve">Cyprus </t>
  </si>
  <si>
    <t>Kyrgyzstan</t>
  </si>
  <si>
    <t>Lebanon</t>
  </si>
  <si>
    <t>Liberia</t>
  </si>
  <si>
    <t>Libya</t>
  </si>
  <si>
    <t>Liechtenstein</t>
  </si>
  <si>
    <t>Lithuania</t>
  </si>
  <si>
    <t xml:space="preserve">Latvia </t>
  </si>
  <si>
    <t xml:space="preserve">Luxembourg </t>
  </si>
  <si>
    <t>Madagascar</t>
  </si>
  <si>
    <t xml:space="preserve">Hungary </t>
  </si>
  <si>
    <t xml:space="preserve">Macedonia </t>
  </si>
  <si>
    <t>Malaysia</t>
  </si>
  <si>
    <t>Morocco</t>
  </si>
  <si>
    <t>Mauritius</t>
  </si>
  <si>
    <t>Mauritania</t>
  </si>
  <si>
    <t>Mexico</t>
  </si>
  <si>
    <t>Republic of Moldova</t>
  </si>
  <si>
    <t>Mozambique</t>
  </si>
  <si>
    <t>Namibia</t>
  </si>
  <si>
    <t>Germany</t>
  </si>
  <si>
    <t>Nepal</t>
  </si>
  <si>
    <t>Nigeria</t>
  </si>
  <si>
    <t>Nicaragua</t>
  </si>
  <si>
    <t xml:space="preserve">Netherlands </t>
  </si>
  <si>
    <t xml:space="preserve">Norway </t>
  </si>
  <si>
    <t>New Caledonia</t>
  </si>
  <si>
    <t>New Zealand</t>
  </si>
  <si>
    <t>Pakistan</t>
  </si>
  <si>
    <t>Palestinian Autonomous Territories</t>
  </si>
  <si>
    <t>Papua New Guinea</t>
  </si>
  <si>
    <t>Côte d'Ivoire</t>
  </si>
  <si>
    <t xml:space="preserve">Poland </t>
  </si>
  <si>
    <t>Portugal</t>
  </si>
  <si>
    <t xml:space="preserve">Austria </t>
  </si>
  <si>
    <t xml:space="preserve">Republic of Serbia </t>
  </si>
  <si>
    <t xml:space="preserve">Romania </t>
  </si>
  <si>
    <t xml:space="preserve">Russia </t>
  </si>
  <si>
    <t xml:space="preserve">Greece </t>
  </si>
  <si>
    <t>El Salvador</t>
  </si>
  <si>
    <t>Saudi Arabia</t>
  </si>
  <si>
    <t>Singapore</t>
  </si>
  <si>
    <t xml:space="preserve">Slovakia </t>
  </si>
  <si>
    <t xml:space="preserve">Slovenia </t>
  </si>
  <si>
    <t>United Arab Emirates</t>
  </si>
  <si>
    <t>Sri Lanka</t>
  </si>
  <si>
    <t>Central African Republic</t>
  </si>
  <si>
    <t>Sudan</t>
  </si>
  <si>
    <t>Suriname</t>
  </si>
  <si>
    <t>Swaziland</t>
  </si>
  <si>
    <t>Syria</t>
  </si>
  <si>
    <t>Solomon Islands</t>
  </si>
  <si>
    <t xml:space="preserve">Spain </t>
  </si>
  <si>
    <t xml:space="preserve">Sweden </t>
  </si>
  <si>
    <t xml:space="preserve">Switzerland </t>
  </si>
  <si>
    <t>Tajikistan</t>
  </si>
  <si>
    <t>Tanzania</t>
  </si>
  <si>
    <t>Thailand</t>
  </si>
  <si>
    <t>Taiwan</t>
  </si>
  <si>
    <t>Trinidad and Tobago</t>
  </si>
  <si>
    <t>Tunisia</t>
  </si>
  <si>
    <t xml:space="preserve">Turkey </t>
  </si>
  <si>
    <t>Turkmenistan</t>
  </si>
  <si>
    <t>Ukraine</t>
  </si>
  <si>
    <t>Uzbekistan</t>
  </si>
  <si>
    <t xml:space="preserve">United Kingdom </t>
  </si>
  <si>
    <t>East Timor</t>
  </si>
  <si>
    <t>Zambia</t>
  </si>
  <si>
    <t>Incoming</t>
  </si>
  <si>
    <t>Outgoing</t>
  </si>
  <si>
    <t>FTE</t>
  </si>
  <si>
    <t>Unit cost:</t>
  </si>
  <si>
    <t>Family allowance:</t>
  </si>
  <si>
    <t>Total</t>
  </si>
  <si>
    <t xml:space="preserve">Destination correction coefficient value </t>
  </si>
  <si>
    <t>Calculating the amount per day - outgoings</t>
  </si>
  <si>
    <t>Ammount per day</t>
  </si>
  <si>
    <t>Destination correction coefficient value  ((MSCA 2018–2020))</t>
  </si>
  <si>
    <t>Incoming - mobility duration</t>
  </si>
  <si>
    <t>Destination</t>
  </si>
  <si>
    <t>VERZE:</t>
  </si>
  <si>
    <t>POSTUP:</t>
  </si>
  <si>
    <t xml:space="preserve">KALKULAČKA MOBILIT - příjezdy/výjezdy      </t>
  </si>
  <si>
    <t>* vyplňují se pouze bílé buňky</t>
  </si>
  <si>
    <t>1.1</t>
  </si>
  <si>
    <t>Kalkulačka mobilit - příjezdy/odjezdy je určena k vyčíslení výše nákladů na realizaci volitelné aktivity č. 3 Mobility odborného týmu. Do rozpočtu projektu, jež je součástí žádosti o podporu, uvádí příjemce náklady na volitelnou aktivitu č. 3 v členění na částku jednotkových nákladů na mobility – příjezdy a částku jednotkových nákladů na mobility – výjezdy, blíže viz Pravidla pro žadatele a příjemce - specifická část, kap. 5.9.1.
V Pravidlech pro žadatele a příjemce - specifická část je dále uveden věcný popis volitelné aktivity č. 3, viz kap. 5.7., a popis nastavení jednotkových nákladů na mobility a jejich vykazování viz kap. 8.2.2.</t>
  </si>
  <si>
    <t>Povinně volitelná příloha žádosti o podporu při stanovení výše jednotkových nákladů na mobility - příjezdy/výjezdy (volitelná aktivita č. 3 Mobility odborného týmu)</t>
  </si>
  <si>
    <t xml:space="preserve">Pro výpočet nákladů na mobility - příjezdy se použije list "Příjezdy", pro výpočet nákladů na mobility - výjezdy se použije list "Výjezdy". </t>
  </si>
  <si>
    <t>Identifikace mobility</t>
  </si>
  <si>
    <t>Počet produktivních hodin = počet jednotek</t>
  </si>
  <si>
    <t>Příspěvek na rodinu</t>
  </si>
  <si>
    <t>Částka za mobilitu</t>
  </si>
  <si>
    <t>Celkem 204 002</t>
  </si>
  <si>
    <t>Výjezdy</t>
  </si>
  <si>
    <t>Celkem za výjezdy:</t>
  </si>
  <si>
    <t>Příjezdy</t>
  </si>
  <si>
    <t>Destinace</t>
  </si>
  <si>
    <t>Vyberte ze seznamu</t>
  </si>
  <si>
    <t>Celkem za mobilitu</t>
  </si>
  <si>
    <t>za celé období trvání mobility</t>
  </si>
  <si>
    <t>Celkem 204 032</t>
  </si>
  <si>
    <t>Celkem za příjezdy:</t>
  </si>
  <si>
    <t>Částku vypočtenou na listu "Příjezdy" označenou jako "Celkem za Příjezdy" zadá žadatel do rozpočtu projektu do pole Počet jednotek, přičemž do pole Jednotková cena zadá hodnotu "1".
Částku vypočtenou na listu "Výjezdy" označenou jako "Celkem za Výjezdy" zadá žadatel do rozpočtu projektu do pole Počet jednotek, přičemž do pole Jednotková cena zadá hodnotu "1".</t>
  </si>
  <si>
    <t>Mobility - počet příjezdů</t>
  </si>
  <si>
    <t>Mobility - počet výjezdů</t>
  </si>
  <si>
    <t xml:space="preserve">Počet člověkodní </t>
  </si>
  <si>
    <t>výjezdy</t>
  </si>
  <si>
    <t>měsíc</t>
  </si>
  <si>
    <t>člověkodny</t>
  </si>
  <si>
    <t>výjezdy_délka mobility v měsících</t>
  </si>
  <si>
    <t>Délka mobility v měsících</t>
  </si>
  <si>
    <t>Na listu "Příjezdy" žadatel:
- ve sloupci "Identifikace mobility" uvede identifikaci mobility - příjezdu. Pro identifikaci lze použít např. jméno a příjmení osoby, která se zúčastní mobility - příjezdu. V případě, že žadatel nemá k dispozici konkrétní jméno a příjmení osoby, lze jako identifikaci mobility uvést např. název pracovní pozice či pracovního zařazení osoby, která se mobility zúčastní. Oba přístupy, tj. identifikaci na základě jména a příjmení, i identifikaci na základě typu pracovní pozice či pracovního zařazení lze na úrovni listu "Příjezdy" kombinovat,
- ve sloupci "Délka mobility v měsících"uvede počet kalendářních měsíců realizace mobility,
- ve sloupci "FTE" uvede celkový průměrný úvazek za 1 kalendářní měsíc,
- ve sloupci "Příspěvek na rodinu" vybere z rolovacího menu, zda se má do nákladů na mobilitu - příjezd započítat příspěvek na rodinu či nikoliv.
Každý řádek je určen právě pro jednu mobilitu.</t>
  </si>
  <si>
    <t xml:space="preserve">Na listu "Výjezdy" žadatel:
- ve sloupci "Identifikace mobility" uvede identifikaci mobility - výjezdu. Pro identifikaci lze použít např. jméno a příjmení osoby, která se zúčastní mobility - výjezdu. V případě, že žadatel nemá k dispozici konkrétní jméno a příjmení osoby, lze jako identifikaci uvést např. název pracovní pozice či pracovního zařazení osoby, která se zúčastní mobility v dané zemi. Oba přístupy, tj. identifikaci na základě jména a příjmení, i identifikaci na základě typu pracovní pozice či pracovního zařazení a dané země lze na úrovni listu "Výjezdy" kombinovat,
- ve sloupci "Délka mobility v měsících"uvede počet kalendářních měsíců realizace mobility,
- ve sloupci "Destinace" vybere z rolovacího menu název země, v níž se má mobilita - výjezd konat.
Každý řádek je určen právě pro jednu mobilitu.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</si>
</sst>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Kč&quot;_-;\-* #,##0.00\ &quot;Kč&quot;_-;_-* &quot;-&quot;??\ &quot;Kč&quot;_-;_-@_-"/>
    <numFmt numFmtId="164" formatCode="_-* #,##0.00\ [$Kč-405]_-;\-* #,##0.00\ [$Kč-405]_-;_-* &quot;-&quot;??\ [$Kč-405]_-;_-@_-"/>
    <numFmt numFmtId="165" formatCode="#,##0.00\ &quot;Kč&quot;"/>
    <numFmt numFmtId="166" formatCode="0.0000"/>
    <numFmt numFmtId="167" formatCode="#,##0.0"/>
    <numFmt numFmtId="168" formatCode="_-* #,##0.00\ [$CZK]_-;\-* #,##0.00\ [$CZK]_-;_-* &quot;-&quot;??\ [$CZK]_-;_-@_-"/>
    <numFmt numFmtId="169" formatCode="#,##0.00\ [$CZK]"/>
    <numFmt numFmtId="170" formatCode="#,##0_ ;\-#,##0\ "/>
  </numFmts>
  <fonts count="22"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4"/>
      <color theme="0"/>
      <name val="Calibri"/>
      <family val="2"/>
      <charset val="238"/>
      <scheme val="minor"/>
    </font>
    <font>
      <sz val="11"/>
      <color rgb="FF000000"/>
      <name val="Calibri"/>
      <family val="2"/>
      <charset val="238"/>
      <scheme val="minor"/>
    </font>
    <font>
      <b/>
      <sz val="11"/>
      <color rgb="FF000000"/>
      <name val="Calibri"/>
      <family val="2"/>
      <charset val="238"/>
      <scheme val="minor"/>
    </font>
    <font>
      <sz val="11"/>
      <color theme="1" tint="0.34998626667073579"/>
      <name val="Calibri"/>
      <family val="2"/>
      <charset val="238"/>
      <scheme val="minor"/>
    </font>
    <font>
      <sz val="10"/>
      <name val="Calibri"/>
      <family val="2"/>
      <charset val="238"/>
      <scheme val="minor"/>
    </font>
    <font>
      <i/>
      <sz val="10"/>
      <name val="Calibri"/>
      <family val="2"/>
      <charset val="238"/>
      <scheme val="minor"/>
    </font>
    <font>
      <b/>
      <sz val="20"/>
      <name val="Calibri"/>
      <family val="2"/>
      <charset val="238"/>
      <scheme val="minor"/>
    </font>
    <font>
      <b/>
      <sz val="14"/>
      <name val="Calibri"/>
      <family val="2"/>
      <charset val="238"/>
      <scheme val="minor"/>
    </font>
    <font>
      <b/>
      <sz val="11"/>
      <name val="Calibri"/>
      <family val="2"/>
      <charset val="238"/>
      <scheme val="minor"/>
    </font>
    <font>
      <b/>
      <i/>
      <sz val="14"/>
      <name val="Calibri"/>
      <family val="2"/>
      <charset val="238"/>
      <scheme val="minor"/>
    </font>
    <font>
      <sz val="8"/>
      <name val="Calibri"/>
      <family val="2"/>
      <charset val="238"/>
      <scheme val="minor"/>
    </font>
    <font>
      <b/>
      <sz val="14"/>
      <color theme="1"/>
      <name val="Calibri"/>
      <family val="2"/>
      <charset val="238"/>
      <scheme val="minor"/>
    </font>
    <font>
      <sz val="11"/>
      <color theme="2"/>
      <name val="Calibri"/>
      <family val="2"/>
      <charset val="238"/>
      <scheme val="minor"/>
    </font>
    <font>
      <sz val="10"/>
      <color theme="1"/>
      <name val="Segoe UI"/>
      <family val="2"/>
      <charset val="238"/>
    </font>
    <font>
      <sz val="11"/>
      <color theme="1"/>
      <name val="Arial"/>
      <family val="2"/>
      <charset val="238"/>
    </font>
    <font>
      <b/>
      <sz val="28"/>
      <color theme="1"/>
      <name val="Segoe UI"/>
      <family val="2"/>
      <charset val="238"/>
    </font>
    <font>
      <b/>
      <sz val="12"/>
      <color rgb="FF003399"/>
      <name val="Segoe UI"/>
      <family val="2"/>
      <charset val="238"/>
    </font>
    <font>
      <b/>
      <sz val="16"/>
      <color theme="0"/>
      <name val="Segoe UI"/>
      <family val="2"/>
      <charset val="238"/>
    </font>
  </fonts>
  <fills count="13">
    <fill>
      <patternFill patternType="none"/>
    </fill>
    <fill>
      <patternFill patternType="gray125"/>
    </fill>
    <fill>
      <patternFill patternType="solid">
        <fgColor theme="1"/>
        <bgColor indexed="64"/>
      </patternFill>
    </fill>
    <fill>
      <patternFill patternType="solid">
        <fgColor theme="0" tint="-0.499984740745262"/>
        <bgColor indexed="64"/>
      </patternFill>
    </fill>
    <fill>
      <patternFill patternType="solid">
        <fgColor theme="2"/>
        <bgColor indexed="64"/>
      </patternFill>
    </fill>
    <fill>
      <patternFill patternType="solid">
        <fgColor rgb="FF99CCFF"/>
        <bgColor indexed="64"/>
      </patternFill>
    </fill>
    <fill>
      <patternFill patternType="solid">
        <fgColor rgb="FFB9DCFF"/>
        <bgColor indexed="64"/>
      </patternFill>
    </fill>
    <fill>
      <patternFill patternType="solid">
        <fgColor rgb="FFD5EAFF"/>
        <bgColor indexed="64"/>
      </patternFill>
    </fill>
    <fill>
      <patternFill patternType="solid">
        <fgColor rgb="FFFFFFE5"/>
        <bgColor indexed="64"/>
      </patternFill>
    </fill>
    <fill>
      <patternFill patternType="solid">
        <fgColor rgb="FFCC99FF"/>
        <bgColor indexed="64"/>
      </patternFill>
    </fill>
    <fill>
      <patternFill patternType="solid">
        <fgColor rgb="FFECD9FF"/>
        <bgColor indexed="64"/>
      </patternFill>
    </fill>
    <fill>
      <patternFill patternType="solid">
        <fgColor rgb="FFDCB9FF"/>
        <bgColor indexed="64"/>
      </patternFill>
    </fill>
    <fill>
      <patternFill patternType="solid">
        <fgColor theme="8"/>
        <bgColor indexed="64"/>
      </patternFill>
    </fill>
  </fills>
  <borders count="4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xf numFmtId="44" fontId="1" fillId="0" borderId="0" applyFont="0" applyFill="0" applyBorder="0" applyAlignment="0" applyProtection="0"/>
  </cellStyleXfs>
  <cellXfs count="161">
    <xf numFmtId="0" fontId="0" fillId="0" borderId="0" xfId="0"/>
    <xf numFmtId="0" fontId="5" fillId="0" borderId="5" xfId="0" applyFont="1" applyBorder="1" applyAlignment="1">
      <alignment horizontal="center" vertical="center" wrapText="1"/>
    </xf>
    <xf numFmtId="164" fontId="0" fillId="0" borderId="0" xfId="0" applyNumberFormat="1"/>
    <xf numFmtId="0" fontId="6" fillId="0" borderId="6" xfId="0" applyFont="1" applyBorder="1" applyAlignment="1">
      <alignment horizontal="center" vertical="center"/>
    </xf>
    <xf numFmtId="0" fontId="0" fillId="0" borderId="6" xfId="0" applyBorder="1"/>
    <xf numFmtId="0" fontId="5" fillId="0" borderId="6" xfId="0" applyFont="1" applyBorder="1" applyAlignment="1">
      <alignment horizontal="center" vertical="center"/>
    </xf>
    <xf numFmtId="0" fontId="4" fillId="2" borderId="0" xfId="0" applyFont="1" applyFill="1"/>
    <xf numFmtId="0" fontId="5" fillId="0" borderId="2" xfId="0" applyFont="1" applyBorder="1" applyAlignment="1">
      <alignment horizontal="center" vertical="center" wrapText="1"/>
    </xf>
    <xf numFmtId="0" fontId="7" fillId="0" borderId="0" xfId="0" applyFont="1" applyAlignment="1">
      <alignment horizontal="center"/>
    </xf>
    <xf numFmtId="165" fontId="0" fillId="0" borderId="0" xfId="0" applyNumberFormat="1"/>
    <xf numFmtId="0" fontId="0" fillId="0" borderId="0" xfId="0" applyAlignment="1">
      <alignment horizontal="right"/>
    </xf>
    <xf numFmtId="0" fontId="2" fillId="3" borderId="6"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0" xfId="0" applyFont="1" applyFill="1" applyAlignment="1">
      <alignment horizontal="center"/>
    </xf>
    <xf numFmtId="0" fontId="2" fillId="3" borderId="0" xfId="0" applyFont="1" applyFill="1"/>
    <xf numFmtId="0" fontId="3" fillId="0" borderId="0" xfId="0" applyFont="1"/>
    <xf numFmtId="0" fontId="2" fillId="2" borderId="6" xfId="0" applyFont="1" applyFill="1" applyBorder="1" applyAlignment="1">
      <alignment horizontal="center" vertical="center"/>
    </xf>
    <xf numFmtId="165" fontId="2" fillId="2" borderId="6" xfId="0" applyNumberFormat="1" applyFont="1" applyFill="1" applyBorder="1" applyAlignment="1">
      <alignment horizontal="center" vertical="center" wrapText="1"/>
    </xf>
    <xf numFmtId="0" fontId="9" fillId="5" borderId="9" xfId="0" applyFont="1" applyFill="1" applyBorder="1" applyAlignment="1" applyProtection="1">
      <alignment horizontal="center" vertical="center"/>
      <protection hidden="1"/>
    </xf>
    <xf numFmtId="0" fontId="8" fillId="5" borderId="8" xfId="0" applyFont="1" applyFill="1" applyBorder="1" applyProtection="1">
      <protection hidden="1"/>
    </xf>
    <xf numFmtId="0" fontId="0" fillId="5" borderId="8" xfId="0" applyFill="1" applyBorder="1" applyProtection="1">
      <protection hidden="1"/>
    </xf>
    <xf numFmtId="0" fontId="10" fillId="5" borderId="0" xfId="0" applyFont="1" applyFill="1" applyAlignment="1" applyProtection="1">
      <alignment horizontal="center" vertical="center" wrapText="1"/>
      <protection hidden="1"/>
    </xf>
    <xf numFmtId="0" fontId="11" fillId="5" borderId="0" xfId="0" applyFont="1" applyFill="1" applyAlignment="1" applyProtection="1">
      <alignment vertical="center"/>
      <protection hidden="1"/>
    </xf>
    <xf numFmtId="0" fontId="11" fillId="5" borderId="13" xfId="0" applyFont="1" applyFill="1" applyBorder="1" applyAlignment="1" applyProtection="1">
      <alignment horizontal="center" vertical="center"/>
      <protection hidden="1"/>
    </xf>
    <xf numFmtId="0" fontId="9" fillId="5" borderId="7" xfId="0" applyFont="1" applyFill="1" applyBorder="1" applyAlignment="1" applyProtection="1">
      <alignment horizontal="center" vertical="center"/>
      <protection hidden="1"/>
    </xf>
    <xf numFmtId="0" fontId="13" fillId="5" borderId="7" xfId="0" applyFont="1" applyFill="1" applyBorder="1" applyAlignment="1" applyProtection="1">
      <alignment horizontal="center" vertical="center"/>
      <protection hidden="1"/>
    </xf>
    <xf numFmtId="0" fontId="9" fillId="5" borderId="12" xfId="0" applyFont="1" applyFill="1" applyBorder="1" applyAlignment="1" applyProtection="1">
      <alignment horizontal="center" vertical="center"/>
      <protection hidden="1"/>
    </xf>
    <xf numFmtId="0" fontId="15" fillId="5" borderId="0" xfId="0" applyFont="1" applyFill="1" applyAlignment="1" applyProtection="1">
      <alignment horizontal="center" vertical="center" wrapText="1"/>
      <protection hidden="1"/>
    </xf>
    <xf numFmtId="0" fontId="0" fillId="5" borderId="35" xfId="0" applyFill="1" applyBorder="1" applyAlignment="1" applyProtection="1">
      <alignment horizontal="center" vertical="center" wrapText="1"/>
      <protection hidden="1"/>
    </xf>
    <xf numFmtId="0" fontId="0" fillId="6" borderId="31" xfId="0" applyFill="1" applyBorder="1" applyProtection="1">
      <protection hidden="1"/>
    </xf>
    <xf numFmtId="0" fontId="0" fillId="6" borderId="17" xfId="0" applyFill="1" applyBorder="1" applyProtection="1">
      <protection hidden="1"/>
    </xf>
    <xf numFmtId="0" fontId="0" fillId="6" borderId="19" xfId="0" applyFill="1" applyBorder="1" applyProtection="1">
      <protection hidden="1"/>
    </xf>
    <xf numFmtId="0" fontId="16" fillId="4" borderId="0" xfId="0" applyFont="1" applyFill="1" applyProtection="1">
      <protection hidden="1"/>
    </xf>
    <xf numFmtId="0" fontId="0" fillId="6" borderId="27" xfId="0" applyFill="1" applyBorder="1" applyAlignment="1" applyProtection="1">
      <alignment horizontal="center"/>
      <protection hidden="1"/>
    </xf>
    <xf numFmtId="0" fontId="0" fillId="6" borderId="28" xfId="0" applyFill="1" applyBorder="1" applyAlignment="1" applyProtection="1">
      <alignment horizontal="center"/>
      <protection hidden="1"/>
    </xf>
    <xf numFmtId="0" fontId="0" fillId="6" borderId="29" xfId="0" applyFill="1" applyBorder="1" applyAlignment="1" applyProtection="1">
      <alignment horizontal="center"/>
      <protection hidden="1"/>
    </xf>
    <xf numFmtId="0" fontId="3" fillId="8" borderId="27" xfId="0" applyFont="1" applyFill="1" applyBorder="1" applyAlignment="1" applyProtection="1">
      <alignment horizontal="center"/>
      <protection hidden="1"/>
    </xf>
    <xf numFmtId="0" fontId="15" fillId="8" borderId="29" xfId="0" applyFont="1" applyFill="1" applyBorder="1" applyAlignment="1" applyProtection="1">
      <alignment horizontal="center" vertical="center"/>
      <protection hidden="1"/>
    </xf>
    <xf numFmtId="0" fontId="16" fillId="4" borderId="0" xfId="0" applyFont="1" applyFill="1" applyAlignment="1" applyProtection="1">
      <alignment horizontal="center" vertical="center"/>
      <protection hidden="1"/>
    </xf>
    <xf numFmtId="0" fontId="0" fillId="0" borderId="1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20" xfId="0" applyBorder="1" applyAlignment="1" applyProtection="1">
      <alignment horizontal="center"/>
      <protection locked="0"/>
    </xf>
    <xf numFmtId="0" fontId="8" fillId="9" borderId="8" xfId="0" applyFont="1" applyFill="1" applyBorder="1" applyProtection="1">
      <protection hidden="1"/>
    </xf>
    <xf numFmtId="0" fontId="8" fillId="9" borderId="8" xfId="0" applyFont="1" applyFill="1" applyBorder="1" applyAlignment="1" applyProtection="1">
      <alignment horizontal="center" vertical="center"/>
      <protection hidden="1"/>
    </xf>
    <xf numFmtId="0" fontId="0" fillId="11" borderId="30" xfId="0" applyFill="1" applyBorder="1" applyAlignment="1" applyProtection="1">
      <alignment horizontal="center"/>
      <protection hidden="1"/>
    </xf>
    <xf numFmtId="0" fontId="0" fillId="11" borderId="28" xfId="0" applyFill="1" applyBorder="1" applyAlignment="1" applyProtection="1">
      <alignment horizontal="center"/>
      <protection hidden="1"/>
    </xf>
    <xf numFmtId="0" fontId="0" fillId="11" borderId="29" xfId="0" applyFill="1" applyBorder="1" applyAlignment="1" applyProtection="1">
      <alignment horizontal="center"/>
      <protection hidden="1"/>
    </xf>
    <xf numFmtId="0" fontId="0" fillId="0" borderId="32" xfId="0" applyBorder="1" applyAlignment="1" applyProtection="1">
      <alignment horizontal="center"/>
      <protection locked="0"/>
    </xf>
    <xf numFmtId="0" fontId="9" fillId="9" borderId="9" xfId="0" applyFont="1" applyFill="1" applyBorder="1" applyAlignment="1" applyProtection="1">
      <alignment horizontal="center" vertical="center"/>
      <protection hidden="1"/>
    </xf>
    <xf numFmtId="0" fontId="9" fillId="9" borderId="7" xfId="0" applyFont="1" applyFill="1" applyBorder="1" applyAlignment="1" applyProtection="1">
      <alignment horizontal="center" vertical="center"/>
      <protection hidden="1"/>
    </xf>
    <xf numFmtId="0" fontId="13" fillId="9" borderId="7" xfId="0" applyFont="1" applyFill="1" applyBorder="1" applyAlignment="1" applyProtection="1">
      <alignment horizontal="center" vertical="center"/>
      <protection hidden="1"/>
    </xf>
    <xf numFmtId="0" fontId="0" fillId="9" borderId="29" xfId="0" applyFill="1" applyBorder="1" applyAlignment="1" applyProtection="1">
      <alignment horizontal="center" vertical="center" wrapText="1"/>
      <protection hidden="1"/>
    </xf>
    <xf numFmtId="0" fontId="0" fillId="11" borderId="14" xfId="0" applyFill="1" applyBorder="1" applyProtection="1">
      <protection hidden="1"/>
    </xf>
    <xf numFmtId="0" fontId="0" fillId="11" borderId="17" xfId="0" applyFill="1" applyBorder="1" applyProtection="1">
      <protection hidden="1"/>
    </xf>
    <xf numFmtId="0" fontId="0" fillId="11" borderId="19" xfId="0" applyFill="1" applyBorder="1" applyProtection="1">
      <protection hidden="1"/>
    </xf>
    <xf numFmtId="4" fontId="0" fillId="0" borderId="32" xfId="0" applyNumberFormat="1" applyBorder="1" applyProtection="1">
      <protection locked="0"/>
    </xf>
    <xf numFmtId="4" fontId="0" fillId="0" borderId="6" xfId="0" applyNumberFormat="1" applyBorder="1" applyProtection="1">
      <protection locked="0"/>
    </xf>
    <xf numFmtId="4" fontId="0" fillId="0" borderId="20" xfId="0" applyNumberFormat="1" applyBorder="1" applyProtection="1">
      <protection locked="0"/>
    </xf>
    <xf numFmtId="4" fontId="0" fillId="6" borderId="32" xfId="0" applyNumberFormat="1" applyFill="1" applyBorder="1" applyProtection="1">
      <protection hidden="1"/>
    </xf>
    <xf numFmtId="4" fontId="0" fillId="6" borderId="36" xfId="0" applyNumberFormat="1" applyFill="1" applyBorder="1" applyProtection="1">
      <protection hidden="1"/>
    </xf>
    <xf numFmtId="0" fontId="18" fillId="0" borderId="0" xfId="0" applyFont="1" applyProtection="1">
      <protection hidden="1"/>
    </xf>
    <xf numFmtId="169" fontId="0" fillId="0" borderId="0" xfId="0" applyNumberFormat="1" applyAlignment="1">
      <alignment horizontal="left"/>
    </xf>
    <xf numFmtId="169" fontId="0" fillId="0" borderId="0" xfId="0" applyNumberFormat="1"/>
    <xf numFmtId="168" fontId="0" fillId="0" borderId="0" xfId="0" applyNumberFormat="1"/>
    <xf numFmtId="0" fontId="6" fillId="0" borderId="6" xfId="0" applyFont="1" applyBorder="1" applyAlignment="1">
      <alignment horizontal="left" vertical="center"/>
    </xf>
    <xf numFmtId="0" fontId="3" fillId="0" borderId="38" xfId="0" applyFont="1" applyBorder="1" applyAlignment="1" applyProtection="1">
      <alignment horizontal="center" vertical="center"/>
      <protection hidden="1"/>
    </xf>
    <xf numFmtId="0" fontId="20" fillId="0" borderId="0" xfId="0" applyFont="1" applyAlignment="1" applyProtection="1">
      <alignment horizontal="center" vertical="center" wrapText="1" shrinkToFit="1"/>
      <protection hidden="1"/>
    </xf>
    <xf numFmtId="0" fontId="11" fillId="8" borderId="26" xfId="0" applyFont="1" applyFill="1" applyBorder="1" applyAlignment="1" applyProtection="1">
      <alignment horizontal="right" vertical="center"/>
      <protection hidden="1"/>
    </xf>
    <xf numFmtId="0" fontId="18" fillId="0" borderId="0" xfId="0" applyFont="1" applyProtection="1">
      <protection locked="0"/>
    </xf>
    <xf numFmtId="0" fontId="17" fillId="0" borderId="0" xfId="0" applyFont="1" applyProtection="1">
      <protection locked="0"/>
    </xf>
    <xf numFmtId="0" fontId="0" fillId="0" borderId="0" xfId="0" applyProtection="1">
      <protection locked="0"/>
    </xf>
    <xf numFmtId="0" fontId="0" fillId="4" borderId="0" xfId="0" applyFill="1" applyProtection="1">
      <protection locked="0"/>
    </xf>
    <xf numFmtId="0" fontId="0" fillId="4" borderId="0" xfId="0" applyFill="1" applyAlignment="1" applyProtection="1">
      <alignment horizontal="left"/>
      <protection locked="0"/>
    </xf>
    <xf numFmtId="0" fontId="16" fillId="4" borderId="0" xfId="0" applyFont="1" applyFill="1" applyProtection="1">
      <protection locked="0"/>
    </xf>
    <xf numFmtId="0" fontId="8" fillId="4" borderId="0" xfId="0" applyFont="1" applyFill="1" applyProtection="1">
      <protection locked="0"/>
    </xf>
    <xf numFmtId="0" fontId="8" fillId="4" borderId="0" xfId="0" applyFont="1" applyFill="1" applyAlignment="1" applyProtection="1">
      <alignment vertical="center"/>
      <protection locked="0"/>
    </xf>
    <xf numFmtId="0" fontId="11" fillId="4" borderId="0" xfId="0" applyFont="1" applyFill="1" applyAlignment="1" applyProtection="1">
      <alignment vertical="center"/>
      <protection locked="0"/>
    </xf>
    <xf numFmtId="0" fontId="8" fillId="4" borderId="0" xfId="0" applyFont="1" applyFill="1" applyAlignment="1" applyProtection="1">
      <alignment horizontal="center" vertical="center"/>
      <protection locked="0"/>
    </xf>
    <xf numFmtId="166" fontId="0" fillId="4" borderId="0" xfId="0" applyNumberFormat="1" applyFill="1" applyProtection="1">
      <protection locked="0"/>
    </xf>
    <xf numFmtId="167" fontId="0" fillId="4" borderId="0" xfId="0" applyNumberFormat="1" applyFill="1" applyProtection="1">
      <protection locked="0"/>
    </xf>
    <xf numFmtId="4" fontId="0" fillId="4" borderId="0" xfId="0" applyNumberFormat="1" applyFill="1" applyProtection="1">
      <protection locked="0"/>
    </xf>
    <xf numFmtId="0" fontId="0" fillId="4" borderId="0" xfId="0" applyFill="1" applyAlignment="1" applyProtection="1">
      <alignment horizontal="center"/>
      <protection locked="0"/>
    </xf>
    <xf numFmtId="0" fontId="0" fillId="4" borderId="0" xfId="0" applyFill="1" applyAlignment="1" applyProtection="1">
      <alignment horizontal="center" vertical="center"/>
      <protection locked="0"/>
    </xf>
    <xf numFmtId="44" fontId="15" fillId="8" borderId="3" xfId="0" applyNumberFormat="1" applyFont="1" applyFill="1" applyBorder="1" applyAlignment="1" applyProtection="1">
      <alignment vertical="center" wrapText="1"/>
      <protection hidden="1"/>
    </xf>
    <xf numFmtId="44" fontId="0" fillId="4" borderId="0" xfId="0" applyNumberFormat="1" applyFill="1" applyProtection="1">
      <protection locked="0"/>
    </xf>
    <xf numFmtId="44" fontId="0" fillId="5" borderId="4" xfId="0" applyNumberFormat="1" applyFill="1" applyBorder="1" applyProtection="1">
      <protection hidden="1"/>
    </xf>
    <xf numFmtId="44" fontId="15" fillId="5" borderId="10" xfId="0" applyNumberFormat="1" applyFont="1" applyFill="1" applyBorder="1" applyAlignment="1" applyProtection="1">
      <alignment horizontal="center" vertical="center" wrapText="1"/>
      <protection hidden="1"/>
    </xf>
    <xf numFmtId="44" fontId="0" fillId="6" borderId="33" xfId="0" applyNumberFormat="1" applyFill="1" applyBorder="1" applyProtection="1">
      <protection hidden="1"/>
    </xf>
    <xf numFmtId="44" fontId="8" fillId="9" borderId="4" xfId="0" applyNumberFormat="1" applyFont="1" applyFill="1" applyBorder="1" applyAlignment="1" applyProtection="1">
      <alignment horizontal="center" vertical="center"/>
      <protection hidden="1"/>
    </xf>
    <xf numFmtId="44" fontId="11" fillId="8" borderId="3" xfId="0" applyNumberFormat="1" applyFont="1" applyFill="1" applyBorder="1" applyAlignment="1" applyProtection="1">
      <alignment vertical="center"/>
      <protection hidden="1"/>
    </xf>
    <xf numFmtId="44" fontId="11" fillId="9" borderId="10" xfId="0" applyNumberFormat="1" applyFont="1" applyFill="1" applyBorder="1" applyAlignment="1" applyProtection="1">
      <alignment vertical="center"/>
      <protection hidden="1"/>
    </xf>
    <xf numFmtId="44" fontId="0" fillId="11" borderId="16" xfId="1" applyFont="1" applyFill="1" applyBorder="1" applyProtection="1">
      <protection hidden="1"/>
    </xf>
    <xf numFmtId="44" fontId="0" fillId="11" borderId="18" xfId="1" applyFont="1" applyFill="1" applyBorder="1" applyProtection="1">
      <protection hidden="1"/>
    </xf>
    <xf numFmtId="44" fontId="0" fillId="11" borderId="21" xfId="1" applyFont="1" applyFill="1" applyBorder="1" applyProtection="1">
      <protection hidden="1"/>
    </xf>
    <xf numFmtId="0" fontId="10" fillId="9" borderId="0" xfId="0" applyFont="1" applyFill="1" applyAlignment="1" applyProtection="1">
      <alignment horizontal="center" vertical="center" wrapText="1"/>
      <protection hidden="1"/>
    </xf>
    <xf numFmtId="0" fontId="11" fillId="9" borderId="0" xfId="0" applyFont="1" applyFill="1" applyAlignment="1" applyProtection="1">
      <alignment vertical="center"/>
      <protection hidden="1"/>
    </xf>
    <xf numFmtId="0" fontId="9" fillId="9" borderId="12" xfId="0" applyFont="1" applyFill="1" applyBorder="1" applyAlignment="1" applyProtection="1">
      <alignment horizontal="center" vertical="center"/>
      <protection hidden="1"/>
    </xf>
    <xf numFmtId="0" fontId="11" fillId="9" borderId="13" xfId="0" applyFont="1" applyFill="1" applyBorder="1" applyAlignment="1" applyProtection="1">
      <alignment horizontal="center" vertical="center"/>
      <protection hidden="1"/>
    </xf>
    <xf numFmtId="0" fontId="8" fillId="9" borderId="13" xfId="0" applyFont="1" applyFill="1" applyBorder="1" applyAlignment="1" applyProtection="1">
      <alignment horizontal="center" vertical="center" wrapText="1"/>
      <protection hidden="1"/>
    </xf>
    <xf numFmtId="44" fontId="8" fillId="9" borderId="5" xfId="0" applyNumberFormat="1" applyFont="1" applyFill="1" applyBorder="1" applyAlignment="1" applyProtection="1">
      <alignment horizontal="center" vertical="center" wrapText="1"/>
      <protection hidden="1"/>
    </xf>
    <xf numFmtId="170" fontId="0" fillId="11" borderId="32" xfId="1" applyNumberFormat="1" applyFont="1" applyFill="1" applyBorder="1" applyProtection="1">
      <protection hidden="1"/>
    </xf>
    <xf numFmtId="170" fontId="0" fillId="11" borderId="15" xfId="1" applyNumberFormat="1" applyFont="1" applyFill="1" applyBorder="1" applyProtection="1">
      <protection hidden="1"/>
    </xf>
    <xf numFmtId="170" fontId="0" fillId="11" borderId="36" xfId="1" applyNumberFormat="1" applyFont="1" applyFill="1" applyBorder="1" applyProtection="1">
      <protection hidden="1"/>
    </xf>
    <xf numFmtId="1" fontId="0" fillId="0" borderId="32" xfId="0" applyNumberFormat="1" applyBorder="1" applyProtection="1">
      <protection locked="0"/>
    </xf>
    <xf numFmtId="1" fontId="0" fillId="0" borderId="6" xfId="0" applyNumberFormat="1" applyBorder="1" applyProtection="1">
      <protection locked="0"/>
    </xf>
    <xf numFmtId="1" fontId="0" fillId="0" borderId="20" xfId="0" applyNumberFormat="1" applyBorder="1" applyProtection="1">
      <protection locked="0"/>
    </xf>
    <xf numFmtId="1" fontId="0" fillId="4" borderId="0" xfId="0" applyNumberFormat="1" applyFill="1" applyProtection="1">
      <protection locked="0"/>
    </xf>
    <xf numFmtId="1" fontId="0" fillId="4" borderId="0" xfId="0" applyNumberFormat="1" applyFill="1" applyAlignment="1" applyProtection="1">
      <alignment horizontal="right"/>
      <protection locked="0"/>
    </xf>
    <xf numFmtId="0" fontId="3" fillId="0" borderId="6" xfId="0" applyFont="1" applyBorder="1"/>
    <xf numFmtId="4" fontId="0" fillId="0" borderId="6" xfId="0" applyNumberFormat="1" applyBorder="1"/>
    <xf numFmtId="2" fontId="0" fillId="0" borderId="15" xfId="0" applyNumberFormat="1" applyBorder="1" applyAlignment="1" applyProtection="1">
      <alignment horizontal="right" wrapText="1"/>
      <protection locked="0"/>
    </xf>
    <xf numFmtId="2" fontId="0" fillId="0" borderId="6" xfId="0" applyNumberFormat="1" applyBorder="1" applyAlignment="1" applyProtection="1">
      <alignment horizontal="right" wrapText="1"/>
      <protection locked="0"/>
    </xf>
    <xf numFmtId="2" fontId="0" fillId="0" borderId="23" xfId="0" applyNumberFormat="1" applyBorder="1" applyAlignment="1" applyProtection="1">
      <alignment horizontal="right" wrapText="1"/>
      <protection locked="0"/>
    </xf>
    <xf numFmtId="2" fontId="0" fillId="0" borderId="25" xfId="0" applyNumberFormat="1" applyBorder="1" applyAlignment="1" applyProtection="1">
      <alignment horizontal="right" wrapText="1"/>
      <protection locked="0"/>
    </xf>
    <xf numFmtId="0" fontId="0" fillId="0" borderId="6" xfId="0" applyBorder="1" applyAlignment="1" applyProtection="1">
      <alignment horizontal="left" vertical="top" wrapText="1"/>
      <protection hidden="1"/>
    </xf>
    <xf numFmtId="0" fontId="21" fillId="12" borderId="22" xfId="0" applyFont="1" applyFill="1" applyBorder="1" applyAlignment="1" applyProtection="1">
      <alignment horizontal="center" vertical="top"/>
      <protection hidden="1"/>
    </xf>
    <xf numFmtId="0" fontId="21" fillId="12" borderId="37" xfId="0" applyFont="1" applyFill="1" applyBorder="1" applyAlignment="1" applyProtection="1">
      <alignment horizontal="center" vertical="top"/>
      <protection hidden="1"/>
    </xf>
    <xf numFmtId="0" fontId="21" fillId="12" borderId="23" xfId="0" applyFont="1" applyFill="1" applyBorder="1" applyAlignment="1" applyProtection="1">
      <alignment horizontal="center" vertical="top"/>
      <protection hidden="1"/>
    </xf>
    <xf numFmtId="0" fontId="0" fillId="0" borderId="39" xfId="0" applyBorder="1" applyAlignment="1" applyProtection="1">
      <alignment horizontal="left" vertical="center" wrapText="1"/>
      <protection hidden="1"/>
    </xf>
    <xf numFmtId="0" fontId="0" fillId="0" borderId="40" xfId="0" applyBorder="1" applyAlignment="1" applyProtection="1">
      <alignment horizontal="left" vertical="center" wrapText="1"/>
      <protection hidden="1"/>
    </xf>
    <xf numFmtId="0" fontId="0" fillId="0" borderId="41" xfId="0" applyBorder="1" applyAlignment="1" applyProtection="1">
      <alignment horizontal="left" vertical="center" wrapText="1"/>
      <protection hidden="1"/>
    </xf>
    <xf numFmtId="49" fontId="0" fillId="0" borderId="22" xfId="0" applyNumberFormat="1" applyBorder="1" applyAlignment="1" applyProtection="1">
      <alignment horizontal="center"/>
      <protection hidden="1"/>
    </xf>
    <xf numFmtId="49" fontId="0" fillId="0" borderId="37" xfId="0" applyNumberFormat="1" applyBorder="1" applyAlignment="1" applyProtection="1">
      <alignment horizontal="center"/>
      <protection hidden="1"/>
    </xf>
    <xf numFmtId="49" fontId="0" fillId="0" borderId="23" xfId="0" applyNumberFormat="1" applyBorder="1" applyAlignment="1" applyProtection="1">
      <alignment horizontal="center"/>
      <protection hidden="1"/>
    </xf>
    <xf numFmtId="0" fontId="0" fillId="0" borderId="39" xfId="0" applyBorder="1" applyAlignment="1" applyProtection="1">
      <alignment horizontal="left" vertical="top" wrapText="1"/>
      <protection hidden="1"/>
    </xf>
    <xf numFmtId="0" fontId="0" fillId="0" borderId="40" xfId="0" applyBorder="1" applyAlignment="1" applyProtection="1">
      <alignment horizontal="left" vertical="top" wrapText="1"/>
      <protection hidden="1"/>
    </xf>
    <xf numFmtId="0" fontId="0" fillId="0" borderId="41" xfId="0" applyBorder="1" applyAlignment="1" applyProtection="1">
      <alignment horizontal="left" vertical="top" wrapText="1"/>
      <protection hidden="1"/>
    </xf>
    <xf numFmtId="0" fontId="18" fillId="0" borderId="0" xfId="0" applyFont="1" applyAlignment="1" applyProtection="1">
      <alignment horizontal="center"/>
      <protection hidden="1"/>
    </xf>
    <xf numFmtId="0" fontId="19" fillId="0" borderId="0" xfId="0" applyFont="1" applyAlignment="1" applyProtection="1">
      <alignment horizontal="center" vertical="top"/>
      <protection hidden="1"/>
    </xf>
    <xf numFmtId="0" fontId="20" fillId="0" borderId="0" xfId="0" applyFont="1" applyAlignment="1" applyProtection="1">
      <alignment horizontal="center" vertical="center" wrapText="1" shrinkToFit="1"/>
      <protection hidden="1"/>
    </xf>
    <xf numFmtId="0" fontId="2" fillId="12" borderId="6" xfId="0" applyFont="1" applyFill="1" applyBorder="1" applyAlignment="1" applyProtection="1">
      <alignment horizontal="left"/>
      <protection hidden="1"/>
    </xf>
    <xf numFmtId="0" fontId="0" fillId="0" borderId="6" xfId="0" applyBorder="1" applyAlignment="1" applyProtection="1">
      <alignment horizontal="left" wrapText="1"/>
      <protection locked="0"/>
    </xf>
    <xf numFmtId="0" fontId="0" fillId="0" borderId="20" xfId="0" applyBorder="1" applyAlignment="1" applyProtection="1">
      <alignment horizontal="left" wrapText="1"/>
      <protection locked="0"/>
    </xf>
    <xf numFmtId="0" fontId="3" fillId="5" borderId="0" xfId="0" applyFont="1" applyFill="1" applyAlignment="1" applyProtection="1">
      <alignment horizontal="center" vertical="center" wrapText="1"/>
      <protection hidden="1"/>
    </xf>
    <xf numFmtId="0" fontId="3" fillId="5" borderId="13" xfId="0" applyFont="1" applyFill="1" applyBorder="1" applyAlignment="1" applyProtection="1">
      <alignment horizontal="center" vertical="center" wrapText="1"/>
      <protection hidden="1"/>
    </xf>
    <xf numFmtId="0" fontId="0" fillId="0" borderId="32" xfId="0" applyBorder="1" applyAlignment="1" applyProtection="1">
      <alignment horizontal="left" wrapText="1"/>
      <protection locked="0"/>
    </xf>
    <xf numFmtId="0" fontId="10" fillId="7" borderId="1" xfId="0" applyFont="1" applyFill="1" applyBorder="1" applyAlignment="1" applyProtection="1">
      <alignment horizontal="center" vertical="center" wrapText="1"/>
      <protection hidden="1"/>
    </xf>
    <xf numFmtId="0" fontId="10" fillId="7" borderId="11" xfId="0" applyFont="1" applyFill="1" applyBorder="1" applyAlignment="1" applyProtection="1">
      <alignment horizontal="center" vertical="center" wrapText="1"/>
      <protection hidden="1"/>
    </xf>
    <xf numFmtId="0" fontId="10" fillId="7" borderId="2" xfId="0" applyFont="1" applyFill="1" applyBorder="1" applyAlignment="1" applyProtection="1">
      <alignment horizontal="center" vertical="center" wrapText="1"/>
      <protection hidden="1"/>
    </xf>
    <xf numFmtId="3" fontId="3" fillId="5" borderId="1" xfId="0" applyNumberFormat="1" applyFont="1" applyFill="1" applyBorder="1" applyAlignment="1" applyProtection="1">
      <alignment horizontal="center" wrapText="1"/>
      <protection hidden="1"/>
    </xf>
    <xf numFmtId="3" fontId="3" fillId="5" borderId="11" xfId="0" applyNumberFormat="1" applyFont="1" applyFill="1" applyBorder="1" applyAlignment="1" applyProtection="1">
      <alignment horizontal="center" wrapText="1"/>
      <protection hidden="1"/>
    </xf>
    <xf numFmtId="3" fontId="3" fillId="5" borderId="30" xfId="0" applyNumberFormat="1" applyFont="1" applyFill="1" applyBorder="1" applyAlignment="1" applyProtection="1">
      <alignment horizontal="center" wrapText="1"/>
      <protection hidden="1"/>
    </xf>
    <xf numFmtId="44" fontId="3" fillId="5" borderId="10" xfId="0" applyNumberFormat="1" applyFont="1" applyFill="1" applyBorder="1" applyAlignment="1" applyProtection="1">
      <alignment horizontal="center" vertical="center" wrapText="1"/>
      <protection hidden="1"/>
    </xf>
    <xf numFmtId="44" fontId="3" fillId="5" borderId="5" xfId="0" applyNumberFormat="1" applyFont="1" applyFill="1" applyBorder="1" applyAlignment="1" applyProtection="1">
      <alignment horizontal="center" vertical="center" wrapText="1"/>
      <protection hidden="1"/>
    </xf>
    <xf numFmtId="0" fontId="11" fillId="8" borderId="26" xfId="0" applyFont="1" applyFill="1" applyBorder="1" applyAlignment="1" applyProtection="1">
      <alignment horizontal="right" vertical="center"/>
      <protection hidden="1"/>
    </xf>
    <xf numFmtId="0" fontId="11" fillId="8" borderId="34" xfId="0" applyFont="1" applyFill="1" applyBorder="1" applyAlignment="1" applyProtection="1">
      <alignment horizontal="right" vertical="center"/>
      <protection hidden="1"/>
    </xf>
    <xf numFmtId="0" fontId="0" fillId="0" borderId="24" xfId="0" applyBorder="1" applyAlignment="1" applyProtection="1">
      <alignment horizontal="left" wrapText="1"/>
      <protection locked="0"/>
    </xf>
    <xf numFmtId="0" fontId="0" fillId="0" borderId="25" xfId="0" applyBorder="1" applyAlignment="1" applyProtection="1">
      <alignment horizontal="left" wrapText="1"/>
      <protection locked="0"/>
    </xf>
    <xf numFmtId="3" fontId="3" fillId="9" borderId="1" xfId="0" applyNumberFormat="1" applyFont="1" applyFill="1" applyBorder="1" applyAlignment="1" applyProtection="1">
      <alignment horizontal="center" wrapText="1"/>
      <protection hidden="1"/>
    </xf>
    <xf numFmtId="3" fontId="3" fillId="9" borderId="11" xfId="0" applyNumberFormat="1" applyFont="1" applyFill="1" applyBorder="1" applyAlignment="1" applyProtection="1">
      <alignment horizontal="center" wrapText="1"/>
      <protection hidden="1"/>
    </xf>
    <xf numFmtId="3" fontId="3" fillId="9" borderId="30" xfId="0" applyNumberFormat="1" applyFont="1" applyFill="1" applyBorder="1" applyAlignment="1" applyProtection="1">
      <alignment horizontal="center" wrapText="1"/>
      <protection hidden="1"/>
    </xf>
    <xf numFmtId="0" fontId="0" fillId="0" borderId="22" xfId="0" applyBorder="1" applyAlignment="1" applyProtection="1">
      <alignment horizontal="left" wrapText="1"/>
      <protection locked="0"/>
    </xf>
    <xf numFmtId="0" fontId="0" fillId="0" borderId="23" xfId="0" applyBorder="1" applyAlignment="1" applyProtection="1">
      <alignment horizontal="left" wrapText="1"/>
      <protection locked="0"/>
    </xf>
    <xf numFmtId="0" fontId="12" fillId="9" borderId="0" xfId="0" applyFont="1" applyFill="1" applyAlignment="1" applyProtection="1">
      <alignment horizontal="center" vertical="center" wrapText="1"/>
      <protection hidden="1"/>
    </xf>
    <xf numFmtId="44" fontId="12" fillId="9" borderId="10" xfId="0" applyNumberFormat="1" applyFont="1" applyFill="1" applyBorder="1" applyAlignment="1" applyProtection="1">
      <alignment horizontal="center" vertical="center" wrapText="1"/>
      <protection hidden="1"/>
    </xf>
    <xf numFmtId="0" fontId="12" fillId="9" borderId="13" xfId="0" applyFont="1" applyFill="1" applyBorder="1" applyAlignment="1" applyProtection="1">
      <alignment horizontal="center" vertical="center" wrapText="1"/>
      <protection hidden="1"/>
    </xf>
    <xf numFmtId="0" fontId="0" fillId="0" borderId="15" xfId="0" applyBorder="1" applyAlignment="1" applyProtection="1">
      <alignment horizontal="left" wrapText="1"/>
      <protection locked="0"/>
    </xf>
    <xf numFmtId="0" fontId="10" fillId="10" borderId="1" xfId="0" applyFont="1" applyFill="1" applyBorder="1" applyAlignment="1" applyProtection="1">
      <alignment horizontal="center" vertical="center" wrapText="1"/>
      <protection hidden="1"/>
    </xf>
    <xf numFmtId="0" fontId="10" fillId="10" borderId="11" xfId="0" applyFont="1" applyFill="1" applyBorder="1" applyAlignment="1" applyProtection="1">
      <alignment horizontal="center" vertical="center" wrapText="1"/>
      <protection hidden="1"/>
    </xf>
    <xf numFmtId="0" fontId="10" fillId="10" borderId="2" xfId="0" applyFont="1" applyFill="1" applyBorder="1" applyAlignment="1" applyProtection="1">
      <alignment horizontal="center" vertical="center" wrapText="1"/>
      <protection hidden="1"/>
    </xf>
    <xf numFmtId="0" fontId="3" fillId="0" borderId="0" xfId="0" applyFont="1" applyAlignment="1">
      <alignment horizontal="center"/>
    </xf>
  </cellXfs>
  <cellStyles count="2">
    <cellStyle name="Měna" xfId="1" builtinId="4"/>
    <cellStyle name="Normální" xfId="0" builtinId="0"/>
  </cellStyles>
  <dxfs count="2">
    <dxf>
      <fill>
        <patternFill>
          <bgColor rgb="FFFF7C80"/>
        </patternFill>
      </fill>
    </dxf>
    <dxf>
      <fill>
        <patternFill>
          <bgColor rgb="FFFF7C80"/>
        </patternFill>
      </fill>
    </dxf>
  </dxfs>
  <tableStyles count="0" defaultTableStyle="TableStyleMedium2" defaultPivotStyle="PivotStyleLight16"/>
  <colors>
    <mruColors>
      <color rgb="FFB9DCFF"/>
      <color rgb="FF99CCFF"/>
      <color rgb="FFDCB9FF"/>
      <color rgb="FFECD9FF"/>
      <color rgb="FFCC99FF"/>
      <color rgb="FFFFFFE5"/>
      <color rgb="FF00FF99"/>
      <color rgb="FFFF7C80"/>
      <color rgb="FFD5EA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45720</xdr:colOff>
      <xdr:row>1</xdr:row>
      <xdr:rowOff>38100</xdr:rowOff>
    </xdr:from>
    <xdr:to>
      <xdr:col>11</xdr:col>
      <xdr:colOff>512118</xdr:colOff>
      <xdr:row>4</xdr:row>
      <xdr:rowOff>53340</xdr:rowOff>
    </xdr:to>
    <xdr:pic>
      <xdr:nvPicPr>
        <xdr:cNvPr id="2" name="Obrázek 1">
          <a:extLst>
            <a:ext uri="{FF2B5EF4-FFF2-40B4-BE49-F238E27FC236}">
              <a16:creationId xmlns:a16="http://schemas.microsoft.com/office/drawing/2014/main" id="{03F57A81-031D-4F02-9241-3172E0CB5A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3720" y="213360"/>
          <a:ext cx="4123998" cy="54102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2A2D0-5498-4896-837F-76A02B0E111B}">
  <sheetPr codeName="List1">
    <pageSetUpPr fitToPage="1"/>
  </sheetPr>
  <dimension ref="B1:P19"/>
  <sheetViews>
    <sheetView showGridLines="0" tabSelected="1" zoomScaleNormal="100" workbookViewId="0">
      <selection activeCell="S16" sqref="S16"/>
    </sheetView>
  </sheetViews>
  <sheetFormatPr defaultColWidth="8.88671875" defaultRowHeight="14.4" x14ac:dyDescent="0.3"/>
  <cols>
    <col min="1" max="16384" width="8.88671875" style="70"/>
  </cols>
  <sheetData>
    <row r="1" spans="2:16" s="68" customFormat="1" ht="13.8" x14ac:dyDescent="0.25"/>
    <row r="2" spans="2:16" s="68" customFormat="1" ht="13.8" x14ac:dyDescent="0.25">
      <c r="B2" s="127"/>
      <c r="C2" s="127"/>
      <c r="D2" s="127"/>
      <c r="E2" s="127"/>
      <c r="F2" s="127"/>
      <c r="G2" s="127"/>
      <c r="H2" s="127"/>
      <c r="I2" s="127"/>
      <c r="J2" s="127"/>
      <c r="K2" s="127"/>
      <c r="L2" s="127"/>
      <c r="M2" s="127"/>
      <c r="N2" s="127"/>
      <c r="O2" s="127"/>
      <c r="P2" s="127"/>
    </row>
    <row r="3" spans="2:16" s="68" customFormat="1" ht="13.8" x14ac:dyDescent="0.25">
      <c r="B3" s="127"/>
      <c r="C3" s="127"/>
      <c r="D3" s="127"/>
      <c r="E3" s="127"/>
      <c r="F3" s="127"/>
      <c r="G3" s="127"/>
      <c r="H3" s="127"/>
      <c r="I3" s="127"/>
      <c r="J3" s="127"/>
      <c r="K3" s="127"/>
      <c r="L3" s="127"/>
      <c r="M3" s="127"/>
      <c r="N3" s="127"/>
      <c r="O3" s="127"/>
      <c r="P3" s="127"/>
    </row>
    <row r="4" spans="2:16" s="68" customFormat="1" ht="13.8" x14ac:dyDescent="0.25">
      <c r="B4" s="127"/>
      <c r="C4" s="127"/>
      <c r="D4" s="127"/>
      <c r="E4" s="127"/>
      <c r="F4" s="127"/>
      <c r="G4" s="127"/>
      <c r="H4" s="127"/>
      <c r="I4" s="127"/>
      <c r="J4" s="127"/>
      <c r="K4" s="127"/>
      <c r="L4" s="127"/>
      <c r="M4" s="127"/>
      <c r="N4" s="127"/>
      <c r="O4" s="127"/>
      <c r="P4" s="127"/>
    </row>
    <row r="5" spans="2:16" s="68" customFormat="1" ht="13.8" x14ac:dyDescent="0.25">
      <c r="B5" s="60"/>
      <c r="C5" s="60"/>
      <c r="D5" s="60"/>
      <c r="E5" s="60"/>
      <c r="F5" s="60"/>
      <c r="G5" s="60"/>
      <c r="H5" s="60"/>
      <c r="I5" s="60"/>
      <c r="J5" s="60"/>
      <c r="K5" s="60"/>
      <c r="L5" s="60"/>
      <c r="M5" s="60"/>
      <c r="N5" s="60"/>
      <c r="O5" s="60"/>
      <c r="P5" s="60"/>
    </row>
    <row r="6" spans="2:16" s="68" customFormat="1" ht="15.75" customHeight="1" x14ac:dyDescent="0.25">
      <c r="B6" s="60"/>
      <c r="C6" s="60"/>
      <c r="D6" s="60"/>
      <c r="E6" s="60"/>
      <c r="F6" s="60"/>
      <c r="G6" s="60"/>
      <c r="H6" s="127"/>
      <c r="I6" s="127"/>
      <c r="J6" s="127"/>
      <c r="K6" s="127"/>
      <c r="L6" s="127"/>
      <c r="M6" s="60"/>
      <c r="N6" s="60"/>
      <c r="O6" s="60"/>
      <c r="P6" s="60"/>
    </row>
    <row r="7" spans="2:16" s="68" customFormat="1" ht="39.6" x14ac:dyDescent="0.25">
      <c r="B7" s="128" t="s">
        <v>694</v>
      </c>
      <c r="C7" s="128"/>
      <c r="D7" s="128"/>
      <c r="E7" s="128"/>
      <c r="F7" s="128"/>
      <c r="G7" s="128"/>
      <c r="H7" s="128"/>
      <c r="I7" s="128"/>
      <c r="J7" s="128"/>
      <c r="K7" s="128"/>
      <c r="L7" s="128"/>
      <c r="M7" s="128"/>
      <c r="N7" s="128"/>
      <c r="O7" s="128"/>
      <c r="P7" s="128"/>
    </row>
    <row r="8" spans="2:16" s="68" customFormat="1" ht="20.399999999999999" customHeight="1" x14ac:dyDescent="0.25">
      <c r="B8" s="129" t="s">
        <v>698</v>
      </c>
      <c r="C8" s="129"/>
      <c r="D8" s="129"/>
      <c r="E8" s="129"/>
      <c r="F8" s="129"/>
      <c r="G8" s="129"/>
      <c r="H8" s="129"/>
      <c r="I8" s="129"/>
      <c r="J8" s="129"/>
      <c r="K8" s="129"/>
      <c r="L8" s="129"/>
      <c r="M8" s="129"/>
      <c r="N8" s="129"/>
      <c r="O8" s="129"/>
      <c r="P8" s="129"/>
    </row>
    <row r="9" spans="2:16" s="68" customFormat="1" ht="15" customHeight="1" x14ac:dyDescent="0.25">
      <c r="B9" s="129"/>
      <c r="C9" s="129"/>
      <c r="D9" s="129"/>
      <c r="E9" s="129"/>
      <c r="F9" s="129"/>
      <c r="G9" s="129"/>
      <c r="H9" s="129"/>
      <c r="I9" s="129"/>
      <c r="J9" s="129"/>
      <c r="K9" s="129"/>
      <c r="L9" s="129"/>
      <c r="M9" s="129"/>
      <c r="N9" s="129"/>
      <c r="O9" s="129"/>
      <c r="P9" s="129"/>
    </row>
    <row r="10" spans="2:16" s="68" customFormat="1" ht="15" customHeight="1" x14ac:dyDescent="0.25">
      <c r="B10" s="66"/>
      <c r="C10" s="66"/>
      <c r="D10" s="66"/>
      <c r="E10" s="66"/>
      <c r="F10" s="66"/>
      <c r="G10" s="66"/>
      <c r="H10" s="66"/>
      <c r="I10" s="66"/>
      <c r="J10" s="66"/>
      <c r="K10" s="66"/>
      <c r="L10" s="66"/>
      <c r="M10" s="66"/>
      <c r="N10" s="66"/>
      <c r="O10" s="66"/>
      <c r="P10" s="66"/>
    </row>
    <row r="11" spans="2:16" s="68" customFormat="1" ht="15" customHeight="1" x14ac:dyDescent="0.3">
      <c r="B11" s="130" t="s">
        <v>692</v>
      </c>
      <c r="C11" s="130"/>
      <c r="D11" s="130"/>
      <c r="E11" s="121" t="s">
        <v>696</v>
      </c>
      <c r="F11" s="122"/>
      <c r="G11" s="122"/>
      <c r="H11" s="122"/>
      <c r="I11" s="122"/>
      <c r="J11" s="122"/>
      <c r="K11" s="122"/>
      <c r="L11" s="122"/>
      <c r="M11" s="122"/>
      <c r="N11" s="122"/>
      <c r="O11" s="122"/>
      <c r="P11" s="123"/>
    </row>
    <row r="12" spans="2:16" s="68" customFormat="1" ht="15" customHeight="1" x14ac:dyDescent="0.25">
      <c r="B12" s="60"/>
      <c r="C12" s="60"/>
      <c r="D12" s="60"/>
      <c r="E12" s="60"/>
      <c r="F12" s="60"/>
      <c r="G12" s="60"/>
      <c r="H12" s="60"/>
      <c r="I12" s="66"/>
      <c r="J12" s="66"/>
      <c r="K12" s="66"/>
      <c r="L12" s="66"/>
      <c r="M12" s="66"/>
      <c r="N12" s="66"/>
      <c r="O12" s="66"/>
      <c r="P12" s="66"/>
    </row>
    <row r="13" spans="2:16" s="68" customFormat="1" ht="90.75" customHeight="1" x14ac:dyDescent="0.25">
      <c r="B13" s="114" t="s">
        <v>697</v>
      </c>
      <c r="C13" s="114"/>
      <c r="D13" s="114"/>
      <c r="E13" s="114"/>
      <c r="F13" s="114"/>
      <c r="G13" s="114"/>
      <c r="H13" s="114"/>
      <c r="I13" s="114"/>
      <c r="J13" s="114"/>
      <c r="K13" s="114"/>
      <c r="L13" s="114"/>
      <c r="M13" s="114"/>
      <c r="N13" s="114"/>
      <c r="O13" s="114"/>
      <c r="P13" s="114"/>
    </row>
    <row r="14" spans="2:16" s="68" customFormat="1" ht="15" customHeight="1" x14ac:dyDescent="0.25">
      <c r="B14" s="60"/>
      <c r="C14" s="60"/>
      <c r="D14" s="60"/>
      <c r="E14" s="60"/>
      <c r="F14" s="60"/>
      <c r="G14" s="60"/>
      <c r="H14" s="60"/>
      <c r="I14" s="66"/>
      <c r="J14" s="66"/>
      <c r="K14" s="66"/>
      <c r="L14" s="66"/>
      <c r="M14" s="66"/>
      <c r="N14" s="66"/>
      <c r="O14" s="66"/>
      <c r="P14" s="66"/>
    </row>
    <row r="15" spans="2:16" s="68" customFormat="1" ht="24.6" x14ac:dyDescent="0.25">
      <c r="B15" s="115" t="s">
        <v>693</v>
      </c>
      <c r="C15" s="116"/>
      <c r="D15" s="116"/>
      <c r="E15" s="116"/>
      <c r="F15" s="116"/>
      <c r="G15" s="116"/>
      <c r="H15" s="116"/>
      <c r="I15" s="116"/>
      <c r="J15" s="116"/>
      <c r="K15" s="116"/>
      <c r="L15" s="116"/>
      <c r="M15" s="116"/>
      <c r="N15" s="116"/>
      <c r="O15" s="116"/>
      <c r="P15" s="117"/>
    </row>
    <row r="16" spans="2:16" s="69" customFormat="1" ht="26.25" customHeight="1" x14ac:dyDescent="0.35">
      <c r="B16" s="65" t="s">
        <v>55</v>
      </c>
      <c r="C16" s="118" t="s">
        <v>699</v>
      </c>
      <c r="D16" s="119"/>
      <c r="E16" s="119"/>
      <c r="F16" s="119"/>
      <c r="G16" s="119"/>
      <c r="H16" s="119"/>
      <c r="I16" s="119"/>
      <c r="J16" s="119"/>
      <c r="K16" s="119"/>
      <c r="L16" s="119"/>
      <c r="M16" s="119"/>
      <c r="N16" s="119"/>
      <c r="O16" s="119"/>
      <c r="P16" s="120"/>
    </row>
    <row r="17" spans="2:16" s="69" customFormat="1" ht="148.5" customHeight="1" x14ac:dyDescent="0.35">
      <c r="B17" s="65" t="s">
        <v>56</v>
      </c>
      <c r="C17" s="118" t="s">
        <v>723</v>
      </c>
      <c r="D17" s="119"/>
      <c r="E17" s="119"/>
      <c r="F17" s="119"/>
      <c r="G17" s="119"/>
      <c r="H17" s="119"/>
      <c r="I17" s="119"/>
      <c r="J17" s="119"/>
      <c r="K17" s="119"/>
      <c r="L17" s="119"/>
      <c r="M17" s="119"/>
      <c r="N17" s="119"/>
      <c r="O17" s="119"/>
      <c r="P17" s="120"/>
    </row>
    <row r="18" spans="2:16" s="69" customFormat="1" ht="141.75" customHeight="1" x14ac:dyDescent="0.35">
      <c r="B18" s="65" t="s">
        <v>57</v>
      </c>
      <c r="C18" s="124" t="s">
        <v>724</v>
      </c>
      <c r="D18" s="125"/>
      <c r="E18" s="125"/>
      <c r="F18" s="125"/>
      <c r="G18" s="125"/>
      <c r="H18" s="125"/>
      <c r="I18" s="125"/>
      <c r="J18" s="125"/>
      <c r="K18" s="125"/>
      <c r="L18" s="125"/>
      <c r="M18" s="125"/>
      <c r="N18" s="125"/>
      <c r="O18" s="125"/>
      <c r="P18" s="126"/>
    </row>
    <row r="19" spans="2:16" s="69" customFormat="1" ht="63.6" customHeight="1" x14ac:dyDescent="0.35">
      <c r="B19" s="65" t="s">
        <v>58</v>
      </c>
      <c r="C19" s="118" t="s">
        <v>714</v>
      </c>
      <c r="D19" s="119"/>
      <c r="E19" s="119"/>
      <c r="F19" s="119"/>
      <c r="G19" s="119"/>
      <c r="H19" s="119"/>
      <c r="I19" s="119"/>
      <c r="J19" s="119"/>
      <c r="K19" s="119"/>
      <c r="L19" s="119"/>
      <c r="M19" s="119"/>
      <c r="N19" s="119"/>
      <c r="O19" s="119"/>
      <c r="P19" s="120"/>
    </row>
  </sheetData>
  <sheetProtection algorithmName="SHA-512" hashValue="GgGzc6rgfgN/4ZeMWBI4L8eMDRowZeDQn5COaQGkxGfM1zYP71TAGNxtpUsK2zVNSir/UCWKV0ub7v4bq/NAmA==" saltValue="3RDH/8kHCsFr6s5wdQcXPA==" spinCount="100000" sheet="1" objects="1" scenarios="1"/>
  <mergeCells count="12">
    <mergeCell ref="B2:P4"/>
    <mergeCell ref="H6:L6"/>
    <mergeCell ref="B7:P7"/>
    <mergeCell ref="B8:P9"/>
    <mergeCell ref="B11:D11"/>
    <mergeCell ref="B13:P13"/>
    <mergeCell ref="B15:P15"/>
    <mergeCell ref="C16:P16"/>
    <mergeCell ref="C19:P19"/>
    <mergeCell ref="E11:P11"/>
    <mergeCell ref="C18:P18"/>
    <mergeCell ref="C17:P17"/>
  </mergeCells>
  <pageMargins left="0.7" right="0.7" top="0.78740157499999996" bottom="0.78740157499999996" header="0.3" footer="0.3"/>
  <pageSetup paperSize="9" scale="6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6DBF5-A114-4130-BEF9-262D03FB2022}">
  <sheetPr codeName="List2">
    <tabColor rgb="FF99CCFF"/>
    <pageSetUpPr fitToPage="1"/>
  </sheetPr>
  <dimension ref="A1:R509"/>
  <sheetViews>
    <sheetView zoomScaleNormal="100" workbookViewId="0">
      <pane ySplit="9" topLeftCell="A10" activePane="bottomLeft" state="frozen"/>
      <selection activeCell="F19" sqref="F19"/>
      <selection pane="bottomLeft" activeCell="E10" sqref="E10"/>
    </sheetView>
  </sheetViews>
  <sheetFormatPr defaultColWidth="8.88671875" defaultRowHeight="14.4" x14ac:dyDescent="0.3"/>
  <cols>
    <col min="1" max="2" width="4.33203125" style="71" customWidth="1"/>
    <col min="3" max="3" width="33.5546875" style="72" customWidth="1"/>
    <col min="4" max="4" width="3.44140625" style="72" customWidth="1"/>
    <col min="5" max="5" width="17.109375" style="106" customWidth="1"/>
    <col min="6" max="8" width="17.109375" style="71" customWidth="1"/>
    <col min="9" max="9" width="25.6640625" style="84" customWidth="1"/>
    <col min="10" max="10" width="2.5546875" style="73" customWidth="1"/>
    <col min="11" max="11" width="17.109375" style="71" customWidth="1"/>
    <col min="12" max="13" width="8.88671875" style="71"/>
    <col min="14" max="14" width="12" style="71" customWidth="1"/>
    <col min="15" max="17" width="8.88671875" style="71"/>
    <col min="18" max="18" width="9.44140625" style="71" bestFit="1" customWidth="1"/>
    <col min="19" max="16384" width="8.88671875" style="71"/>
  </cols>
  <sheetData>
    <row r="1" spans="1:18" ht="7.35" customHeight="1" x14ac:dyDescent="0.3">
      <c r="E1" s="71"/>
    </row>
    <row r="2" spans="1:18" x14ac:dyDescent="0.3">
      <c r="B2" s="71" t="s">
        <v>695</v>
      </c>
      <c r="E2" s="71"/>
    </row>
    <row r="3" spans="1:18" ht="6.6" customHeight="1" thickBot="1" x14ac:dyDescent="0.35">
      <c r="C3" s="71"/>
      <c r="D3" s="71"/>
      <c r="E3" s="71"/>
    </row>
    <row r="4" spans="1:18" ht="15" customHeight="1" thickBot="1" x14ac:dyDescent="0.35">
      <c r="A4" s="74"/>
      <c r="B4" s="18"/>
      <c r="C4" s="19"/>
      <c r="D4" s="19"/>
      <c r="E4" s="20"/>
      <c r="F4" s="20"/>
      <c r="G4" s="20"/>
      <c r="H4" s="20"/>
      <c r="I4" s="85"/>
      <c r="J4" s="32"/>
      <c r="K4" s="36" t="s">
        <v>704</v>
      </c>
    </row>
    <row r="5" spans="1:18" ht="25.35" customHeight="1" thickBot="1" x14ac:dyDescent="0.35">
      <c r="A5" s="74"/>
      <c r="B5" s="24"/>
      <c r="C5" s="136" t="s">
        <v>707</v>
      </c>
      <c r="D5" s="21"/>
      <c r="E5" s="27"/>
      <c r="F5" s="27"/>
      <c r="G5" s="144" t="s">
        <v>713</v>
      </c>
      <c r="H5" s="145"/>
      <c r="I5" s="83">
        <f>SUM(I10:I509)</f>
        <v>0</v>
      </c>
      <c r="J5" s="32"/>
      <c r="K5" s="37">
        <f>SUM(K10:K509)</f>
        <v>0</v>
      </c>
    </row>
    <row r="6" spans="1:18" ht="13.35" customHeight="1" x14ac:dyDescent="0.3">
      <c r="A6" s="74"/>
      <c r="B6" s="24"/>
      <c r="C6" s="137"/>
      <c r="D6" s="21"/>
      <c r="E6" s="27"/>
      <c r="F6" s="27"/>
      <c r="G6" s="27"/>
      <c r="H6" s="27"/>
      <c r="I6" s="86"/>
      <c r="J6" s="32"/>
      <c r="K6" s="139">
        <v>204002</v>
      </c>
    </row>
    <row r="7" spans="1:18" ht="25.35" customHeight="1" thickBot="1" x14ac:dyDescent="0.35">
      <c r="A7" s="75"/>
      <c r="B7" s="24"/>
      <c r="C7" s="138"/>
      <c r="D7" s="21"/>
      <c r="E7" s="133" t="s">
        <v>722</v>
      </c>
      <c r="F7" s="133" t="s">
        <v>682</v>
      </c>
      <c r="G7" s="133" t="s">
        <v>701</v>
      </c>
      <c r="H7" s="133" t="s">
        <v>702</v>
      </c>
      <c r="I7" s="142" t="s">
        <v>703</v>
      </c>
      <c r="J7" s="32"/>
      <c r="K7" s="140"/>
    </row>
    <row r="8" spans="1:18" ht="17.100000000000001" customHeight="1" x14ac:dyDescent="0.3">
      <c r="A8" s="76"/>
      <c r="B8" s="25"/>
      <c r="C8" s="22"/>
      <c r="D8" s="22"/>
      <c r="E8" s="133"/>
      <c r="F8" s="133"/>
      <c r="G8" s="133"/>
      <c r="H8" s="133"/>
      <c r="I8" s="142"/>
      <c r="J8" s="32"/>
      <c r="K8" s="141"/>
    </row>
    <row r="9" spans="1:18" ht="29.1" customHeight="1" thickBot="1" x14ac:dyDescent="0.35">
      <c r="A9" s="77"/>
      <c r="B9" s="26"/>
      <c r="C9" s="23" t="s">
        <v>700</v>
      </c>
      <c r="D9" s="23"/>
      <c r="E9" s="134"/>
      <c r="F9" s="134"/>
      <c r="G9" s="134"/>
      <c r="H9" s="134"/>
      <c r="I9" s="143"/>
      <c r="J9" s="32"/>
      <c r="K9" s="28" t="s">
        <v>715</v>
      </c>
    </row>
    <row r="10" spans="1:18" x14ac:dyDescent="0.3">
      <c r="B10" s="29" t="s">
        <v>55</v>
      </c>
      <c r="C10" s="135"/>
      <c r="D10" s="135"/>
      <c r="E10" s="103"/>
      <c r="F10" s="55"/>
      <c r="G10" s="58">
        <f>IFERROR(INT(ROUND(F10,2)*(VLOOKUP(INT(E10),'Supporting data'!$L$16:$M$60,2,FALSE))*(E10/(INT(E10)))),0)</f>
        <v>0</v>
      </c>
      <c r="H10" s="47"/>
      <c r="I10" s="87">
        <f>IF(ISBLANK(H10),0,IF(H10="Ne",G10*'Supporting data'!$B$2,Příjezdy!G10*'Supporting data'!$B$4))</f>
        <v>0</v>
      </c>
      <c r="J10" s="32">
        <f t="shared" ref="J10:J73" si="0">IF(I10&gt;0,IF(ISTEXT(C10)=TRUE,0,1),0)</f>
        <v>0</v>
      </c>
      <c r="K10" s="33" t="str">
        <f>IF(I10&gt;0,1,"")</f>
        <v/>
      </c>
      <c r="N10" s="78"/>
      <c r="O10" s="79"/>
      <c r="P10" s="80"/>
      <c r="R10" s="78"/>
    </row>
    <row r="11" spans="1:18" x14ac:dyDescent="0.3">
      <c r="B11" s="30" t="s">
        <v>56</v>
      </c>
      <c r="C11" s="131"/>
      <c r="D11" s="131"/>
      <c r="E11" s="104"/>
      <c r="F11" s="56"/>
      <c r="G11" s="58">
        <f>IFERROR(INT(ROUND(F11,2)*(VLOOKUP(INT(E11),'Supporting data'!$L$16:$M$60,2,FALSE))*(E11/(INT(E11)))),0)</f>
        <v>0</v>
      </c>
      <c r="H11" s="40"/>
      <c r="I11" s="87">
        <f>IF(ISBLANK(H11),0,IF(H11="Ne",G11*'Supporting data'!$B$2,Příjezdy!G11*'Supporting data'!$B$4))</f>
        <v>0</v>
      </c>
      <c r="J11" s="32">
        <f t="shared" si="0"/>
        <v>0</v>
      </c>
      <c r="K11" s="34" t="str">
        <f t="shared" ref="K11:K74" si="1">IF(I11&gt;0,1,"")</f>
        <v/>
      </c>
      <c r="N11" s="78"/>
      <c r="O11" s="79"/>
      <c r="P11" s="80"/>
      <c r="R11" s="78"/>
    </row>
    <row r="12" spans="1:18" x14ac:dyDescent="0.3">
      <c r="B12" s="30" t="s">
        <v>57</v>
      </c>
      <c r="C12" s="131"/>
      <c r="D12" s="131"/>
      <c r="E12" s="104"/>
      <c r="F12" s="56"/>
      <c r="G12" s="58">
        <f>IFERROR(INT(ROUND(F12,2)*(VLOOKUP(INT(E12),'Supporting data'!$L$16:$M$60,2,FALSE))*(E12/(INT(E12)))),0)</f>
        <v>0</v>
      </c>
      <c r="H12" s="40"/>
      <c r="I12" s="87">
        <f>IF(ISBLANK(H12),0,IF(H12="Ne",G12*'Supporting data'!$B$2,Příjezdy!G12*'Supporting data'!$B$4))</f>
        <v>0</v>
      </c>
      <c r="J12" s="32">
        <f t="shared" si="0"/>
        <v>0</v>
      </c>
      <c r="K12" s="34" t="str">
        <f t="shared" si="1"/>
        <v/>
      </c>
      <c r="N12" s="78"/>
      <c r="O12" s="79"/>
      <c r="P12" s="80"/>
      <c r="R12" s="78"/>
    </row>
    <row r="13" spans="1:18" x14ac:dyDescent="0.3">
      <c r="B13" s="30" t="s">
        <v>58</v>
      </c>
      <c r="C13" s="131"/>
      <c r="D13" s="131"/>
      <c r="E13" s="104"/>
      <c r="F13" s="56"/>
      <c r="G13" s="58">
        <f>IFERROR(INT(ROUND(F13,2)*(VLOOKUP(INT(E13),'Supporting data'!$L$16:$M$60,2,FALSE))*(E13/(INT(E13)))),0)</f>
        <v>0</v>
      </c>
      <c r="H13" s="40"/>
      <c r="I13" s="87">
        <f>IF(ISBLANK(H13),0,IF(H13="Ne",G13*'Supporting data'!$B$2,Příjezdy!G13*'Supporting data'!$B$4))</f>
        <v>0</v>
      </c>
      <c r="J13" s="32">
        <f t="shared" si="0"/>
        <v>0</v>
      </c>
      <c r="K13" s="34" t="str">
        <f t="shared" si="1"/>
        <v/>
      </c>
      <c r="N13" s="78"/>
      <c r="O13" s="79"/>
      <c r="P13" s="80"/>
      <c r="R13" s="78"/>
    </row>
    <row r="14" spans="1:18" x14ac:dyDescent="0.3">
      <c r="B14" s="30" t="s">
        <v>59</v>
      </c>
      <c r="C14" s="131"/>
      <c r="D14" s="131"/>
      <c r="E14" s="104"/>
      <c r="F14" s="56"/>
      <c r="G14" s="58">
        <f>IFERROR(INT(ROUND(F14,2)*(VLOOKUP(INT(E14),'Supporting data'!$L$16:$M$60,2,FALSE))*(E14/(INT(E14)))),0)</f>
        <v>0</v>
      </c>
      <c r="H14" s="40"/>
      <c r="I14" s="87">
        <f>IF(ISBLANK(H14),0,IF(H14="Ne",G14*'Supporting data'!$B$2,Příjezdy!G14*'Supporting data'!$B$4))</f>
        <v>0</v>
      </c>
      <c r="J14" s="32">
        <f t="shared" si="0"/>
        <v>0</v>
      </c>
      <c r="K14" s="34" t="str">
        <f t="shared" si="1"/>
        <v/>
      </c>
      <c r="N14" s="78"/>
      <c r="O14" s="79"/>
      <c r="P14" s="80"/>
      <c r="R14" s="78"/>
    </row>
    <row r="15" spans="1:18" x14ac:dyDescent="0.3">
      <c r="B15" s="30" t="s">
        <v>60</v>
      </c>
      <c r="C15" s="131"/>
      <c r="D15" s="131"/>
      <c r="E15" s="104"/>
      <c r="F15" s="56"/>
      <c r="G15" s="58">
        <f>IFERROR(INT(ROUND(F15,2)*(VLOOKUP(INT(E15),'Supporting data'!$L$16:$M$60,2,FALSE))*(E15/(INT(E15)))),0)</f>
        <v>0</v>
      </c>
      <c r="H15" s="40"/>
      <c r="I15" s="87">
        <f>IF(ISBLANK(H15),0,IF(H15="Ne",G15*'Supporting data'!$B$2,Příjezdy!G15*'Supporting data'!$B$4))</f>
        <v>0</v>
      </c>
      <c r="J15" s="32">
        <f t="shared" si="0"/>
        <v>0</v>
      </c>
      <c r="K15" s="34" t="str">
        <f t="shared" si="1"/>
        <v/>
      </c>
      <c r="N15" s="78"/>
      <c r="O15" s="79"/>
      <c r="P15" s="80"/>
      <c r="R15" s="78"/>
    </row>
    <row r="16" spans="1:18" x14ac:dyDescent="0.3">
      <c r="B16" s="30" t="s">
        <v>61</v>
      </c>
      <c r="C16" s="131"/>
      <c r="D16" s="131"/>
      <c r="E16" s="104"/>
      <c r="F16" s="56"/>
      <c r="G16" s="58">
        <f>IFERROR(INT(ROUND(F16,2)*(VLOOKUP(INT(E16),'Supporting data'!$L$16:$M$60,2,FALSE))*(E16/(INT(E16)))),0)</f>
        <v>0</v>
      </c>
      <c r="H16" s="40"/>
      <c r="I16" s="87">
        <f>IF(ISBLANK(H16),0,IF(H16="Ne",G16*'Supporting data'!$B$2,Příjezdy!G16*'Supporting data'!$B$4))</f>
        <v>0</v>
      </c>
      <c r="J16" s="32">
        <f t="shared" si="0"/>
        <v>0</v>
      </c>
      <c r="K16" s="34" t="str">
        <f t="shared" si="1"/>
        <v/>
      </c>
      <c r="N16" s="78"/>
      <c r="O16" s="79"/>
      <c r="P16" s="80"/>
      <c r="R16" s="78"/>
    </row>
    <row r="17" spans="2:18" x14ac:dyDescent="0.3">
      <c r="B17" s="30" t="s">
        <v>62</v>
      </c>
      <c r="C17" s="131"/>
      <c r="D17" s="131"/>
      <c r="E17" s="104"/>
      <c r="F17" s="56"/>
      <c r="G17" s="58">
        <f>IFERROR(INT(ROUND(F17,2)*(VLOOKUP(INT(E17),'Supporting data'!$L$16:$M$60,2,FALSE))*(E17/(INT(E17)))),0)</f>
        <v>0</v>
      </c>
      <c r="H17" s="40"/>
      <c r="I17" s="87">
        <f>IF(ISBLANK(H17),0,IF(H17="Ne",G17*'Supporting data'!$B$2,Příjezdy!G17*'Supporting data'!$B$4))</f>
        <v>0</v>
      </c>
      <c r="J17" s="32">
        <f t="shared" si="0"/>
        <v>0</v>
      </c>
      <c r="K17" s="34" t="str">
        <f t="shared" si="1"/>
        <v/>
      </c>
      <c r="N17" s="78"/>
      <c r="O17" s="79"/>
      <c r="P17" s="80"/>
      <c r="R17" s="78"/>
    </row>
    <row r="18" spans="2:18" x14ac:dyDescent="0.3">
      <c r="B18" s="30" t="s">
        <v>63</v>
      </c>
      <c r="C18" s="131"/>
      <c r="D18" s="131"/>
      <c r="E18" s="104"/>
      <c r="F18" s="56"/>
      <c r="G18" s="58">
        <f>IFERROR(INT(ROUND(F18,2)*(VLOOKUP(INT(E18),'Supporting data'!$L$16:$M$60,2,FALSE))*(E18/(INT(E18)))),0)</f>
        <v>0</v>
      </c>
      <c r="H18" s="40"/>
      <c r="I18" s="87">
        <f>IF(ISBLANK(H18),0,IF(H18="Ne",G18*'Supporting data'!$B$2,Příjezdy!G18*'Supporting data'!$B$4))</f>
        <v>0</v>
      </c>
      <c r="J18" s="32">
        <f t="shared" si="0"/>
        <v>0</v>
      </c>
      <c r="K18" s="34" t="str">
        <f t="shared" si="1"/>
        <v/>
      </c>
      <c r="N18" s="78"/>
      <c r="O18" s="79"/>
      <c r="P18" s="80"/>
      <c r="R18" s="78"/>
    </row>
    <row r="19" spans="2:18" x14ac:dyDescent="0.3">
      <c r="B19" s="30" t="s">
        <v>64</v>
      </c>
      <c r="C19" s="131"/>
      <c r="D19" s="131"/>
      <c r="E19" s="104"/>
      <c r="F19" s="56"/>
      <c r="G19" s="58">
        <f>IFERROR(INT(ROUND(F19,2)*(VLOOKUP(INT(E19),'Supporting data'!$L$16:$M$60,2,FALSE))*(E19/(INT(E19)))),0)</f>
        <v>0</v>
      </c>
      <c r="H19" s="40"/>
      <c r="I19" s="87">
        <f>IF(ISBLANK(H19),0,IF(H19="Ne",G19*'Supporting data'!$B$2,Příjezdy!G19*'Supporting data'!$B$4))</f>
        <v>0</v>
      </c>
      <c r="J19" s="32">
        <f t="shared" si="0"/>
        <v>0</v>
      </c>
      <c r="K19" s="34" t="str">
        <f t="shared" si="1"/>
        <v/>
      </c>
    </row>
    <row r="20" spans="2:18" x14ac:dyDescent="0.3">
      <c r="B20" s="30" t="s">
        <v>65</v>
      </c>
      <c r="C20" s="131"/>
      <c r="D20" s="131"/>
      <c r="E20" s="104"/>
      <c r="F20" s="56"/>
      <c r="G20" s="58">
        <f>IFERROR(INT(ROUND(F20,2)*(VLOOKUP(INT(E20),'Supporting data'!$L$16:$M$60,2,FALSE))*(E20/(INT(E20)))),0)</f>
        <v>0</v>
      </c>
      <c r="H20" s="40"/>
      <c r="I20" s="87">
        <f>IF(ISBLANK(H20),0,IF(H20="Ne",G20*'Supporting data'!$B$2,Příjezdy!G20*'Supporting data'!$B$4))</f>
        <v>0</v>
      </c>
      <c r="J20" s="32">
        <f t="shared" si="0"/>
        <v>0</v>
      </c>
      <c r="K20" s="34" t="str">
        <f t="shared" si="1"/>
        <v/>
      </c>
    </row>
    <row r="21" spans="2:18" x14ac:dyDescent="0.3">
      <c r="B21" s="30" t="s">
        <v>66</v>
      </c>
      <c r="C21" s="131"/>
      <c r="D21" s="131"/>
      <c r="E21" s="104"/>
      <c r="F21" s="56"/>
      <c r="G21" s="58">
        <f>IFERROR(INT(ROUND(F21,2)*(VLOOKUP(INT(E21),'Supporting data'!$L$16:$M$60,2,FALSE))*(E21/(INT(E21)))),0)</f>
        <v>0</v>
      </c>
      <c r="H21" s="40"/>
      <c r="I21" s="87">
        <f>IF(ISBLANK(H21),0,IF(H21="Ne",G21*'Supporting data'!$B$2,Příjezdy!G21*'Supporting data'!$B$4))</f>
        <v>0</v>
      </c>
      <c r="J21" s="32">
        <f t="shared" si="0"/>
        <v>0</v>
      </c>
      <c r="K21" s="34" t="str">
        <f t="shared" si="1"/>
        <v/>
      </c>
    </row>
    <row r="22" spans="2:18" x14ac:dyDescent="0.3">
      <c r="B22" s="30" t="s">
        <v>67</v>
      </c>
      <c r="C22" s="131"/>
      <c r="D22" s="131"/>
      <c r="E22" s="104"/>
      <c r="F22" s="56"/>
      <c r="G22" s="58">
        <f>IFERROR(INT(ROUND(F22,2)*(VLOOKUP(INT(E22),'Supporting data'!$L$16:$M$60,2,FALSE))*(E22/(INT(E22)))),0)</f>
        <v>0</v>
      </c>
      <c r="H22" s="40"/>
      <c r="I22" s="87">
        <f>IF(ISBLANK(H22),0,IF(H22="Ne",G22*'Supporting data'!$B$2,Příjezdy!G22*'Supporting data'!$B$4))</f>
        <v>0</v>
      </c>
      <c r="J22" s="32">
        <f t="shared" si="0"/>
        <v>0</v>
      </c>
      <c r="K22" s="34" t="str">
        <f t="shared" si="1"/>
        <v/>
      </c>
    </row>
    <row r="23" spans="2:18" x14ac:dyDescent="0.3">
      <c r="B23" s="30" t="s">
        <v>68</v>
      </c>
      <c r="C23" s="131"/>
      <c r="D23" s="131"/>
      <c r="E23" s="104"/>
      <c r="F23" s="56"/>
      <c r="G23" s="58">
        <f>IFERROR(INT(ROUND(F23,2)*(VLOOKUP(INT(E23),'Supporting data'!$L$16:$M$60,2,FALSE))*(E23/(INT(E23)))),0)</f>
        <v>0</v>
      </c>
      <c r="H23" s="40"/>
      <c r="I23" s="87">
        <f>IF(ISBLANK(H23),0,IF(H23="Ne",G23*'Supporting data'!$B$2,Příjezdy!G23*'Supporting data'!$B$4))</f>
        <v>0</v>
      </c>
      <c r="J23" s="32">
        <f t="shared" si="0"/>
        <v>0</v>
      </c>
      <c r="K23" s="34" t="str">
        <f t="shared" si="1"/>
        <v/>
      </c>
    </row>
    <row r="24" spans="2:18" x14ac:dyDescent="0.3">
      <c r="B24" s="30" t="s">
        <v>69</v>
      </c>
      <c r="C24" s="131"/>
      <c r="D24" s="131"/>
      <c r="E24" s="104"/>
      <c r="F24" s="56"/>
      <c r="G24" s="58">
        <f>IFERROR(INT(ROUND(F24,2)*(VLOOKUP(INT(E24),'Supporting data'!$L$16:$M$60,2,FALSE))*(E24/(INT(E24)))),0)</f>
        <v>0</v>
      </c>
      <c r="H24" s="40"/>
      <c r="I24" s="87">
        <f>IF(ISBLANK(H24),0,IF(H24="Ne",G24*'Supporting data'!$B$2,Příjezdy!G24*'Supporting data'!$B$4))</f>
        <v>0</v>
      </c>
      <c r="J24" s="32">
        <f t="shared" si="0"/>
        <v>0</v>
      </c>
      <c r="K24" s="34" t="str">
        <f t="shared" si="1"/>
        <v/>
      </c>
    </row>
    <row r="25" spans="2:18" x14ac:dyDescent="0.3">
      <c r="B25" s="30" t="s">
        <v>70</v>
      </c>
      <c r="C25" s="131"/>
      <c r="D25" s="131"/>
      <c r="E25" s="104"/>
      <c r="F25" s="56"/>
      <c r="G25" s="58">
        <f>IFERROR(INT(ROUND(F25,2)*(VLOOKUP(INT(E25),'Supporting data'!$L$16:$M$60,2,FALSE))*(E25/(INT(E25)))),0)</f>
        <v>0</v>
      </c>
      <c r="H25" s="40"/>
      <c r="I25" s="87">
        <f>IF(ISBLANK(H25),0,IF(H25="Ne",G25*'Supporting data'!$B$2,Příjezdy!G25*'Supporting data'!$B$4))</f>
        <v>0</v>
      </c>
      <c r="J25" s="32">
        <f t="shared" si="0"/>
        <v>0</v>
      </c>
      <c r="K25" s="34" t="str">
        <f t="shared" si="1"/>
        <v/>
      </c>
    </row>
    <row r="26" spans="2:18" x14ac:dyDescent="0.3">
      <c r="B26" s="30" t="s">
        <v>71</v>
      </c>
      <c r="C26" s="131"/>
      <c r="D26" s="131"/>
      <c r="E26" s="104"/>
      <c r="F26" s="56"/>
      <c r="G26" s="58">
        <f>IFERROR(INT(ROUND(F26,2)*(VLOOKUP(INT(E26),'Supporting data'!$L$16:$M$60,2,FALSE))*(E26/(INT(E26)))),0)</f>
        <v>0</v>
      </c>
      <c r="H26" s="40"/>
      <c r="I26" s="87">
        <f>IF(ISBLANK(H26),0,IF(H26="Ne",G26*'Supporting data'!$B$2,Příjezdy!G26*'Supporting data'!$B$4))</f>
        <v>0</v>
      </c>
      <c r="J26" s="32">
        <f t="shared" si="0"/>
        <v>0</v>
      </c>
      <c r="K26" s="34" t="str">
        <f t="shared" si="1"/>
        <v/>
      </c>
    </row>
    <row r="27" spans="2:18" x14ac:dyDescent="0.3">
      <c r="B27" s="30" t="s">
        <v>72</v>
      </c>
      <c r="C27" s="131"/>
      <c r="D27" s="131"/>
      <c r="E27" s="104"/>
      <c r="F27" s="56"/>
      <c r="G27" s="58">
        <f>IFERROR(INT(ROUND(F27,2)*(VLOOKUP(INT(E27),'Supporting data'!$L$16:$M$60,2,FALSE))*(E27/(INT(E27)))),0)</f>
        <v>0</v>
      </c>
      <c r="H27" s="40"/>
      <c r="I27" s="87">
        <f>IF(ISBLANK(H27),0,IF(H27="Ne",G27*'Supporting data'!$B$2,Příjezdy!G27*'Supporting data'!$B$4))</f>
        <v>0</v>
      </c>
      <c r="J27" s="32">
        <f t="shared" si="0"/>
        <v>0</v>
      </c>
      <c r="K27" s="34" t="str">
        <f t="shared" si="1"/>
        <v/>
      </c>
    </row>
    <row r="28" spans="2:18" x14ac:dyDescent="0.3">
      <c r="B28" s="30" t="s">
        <v>73</v>
      </c>
      <c r="C28" s="131"/>
      <c r="D28" s="131"/>
      <c r="E28" s="104"/>
      <c r="F28" s="56"/>
      <c r="G28" s="58">
        <f>IFERROR(INT(ROUND(F28,2)*(VLOOKUP(INT(E28),'Supporting data'!$L$16:$M$60,2,FALSE))*(E28/(INT(E28)))),0)</f>
        <v>0</v>
      </c>
      <c r="H28" s="40"/>
      <c r="I28" s="87">
        <f>IF(ISBLANK(H28),0,IF(H28="Ne",G28*'Supporting data'!$B$2,Příjezdy!G28*'Supporting data'!$B$4))</f>
        <v>0</v>
      </c>
      <c r="J28" s="32">
        <f t="shared" si="0"/>
        <v>0</v>
      </c>
      <c r="K28" s="34" t="str">
        <f t="shared" si="1"/>
        <v/>
      </c>
    </row>
    <row r="29" spans="2:18" x14ac:dyDescent="0.3">
      <c r="B29" s="30" t="s">
        <v>74</v>
      </c>
      <c r="C29" s="131"/>
      <c r="D29" s="131"/>
      <c r="E29" s="104"/>
      <c r="F29" s="56"/>
      <c r="G29" s="58">
        <f>IFERROR(INT(ROUND(F29,2)*(VLOOKUP(INT(E29),'Supporting data'!$L$16:$M$60,2,FALSE))*(E29/(INT(E29)))),0)</f>
        <v>0</v>
      </c>
      <c r="H29" s="40"/>
      <c r="I29" s="87">
        <f>IF(ISBLANK(H29),0,IF(H29="Ne",G29*'Supporting data'!$B$2,Příjezdy!G29*'Supporting data'!$B$4))</f>
        <v>0</v>
      </c>
      <c r="J29" s="32">
        <f t="shared" si="0"/>
        <v>0</v>
      </c>
      <c r="K29" s="34" t="str">
        <f t="shared" si="1"/>
        <v/>
      </c>
    </row>
    <row r="30" spans="2:18" x14ac:dyDescent="0.3">
      <c r="B30" s="30" t="s">
        <v>75</v>
      </c>
      <c r="C30" s="131"/>
      <c r="D30" s="131"/>
      <c r="E30" s="104"/>
      <c r="F30" s="56"/>
      <c r="G30" s="58">
        <f>IFERROR(INT(ROUND(F30,2)*(VLOOKUP(INT(E30),'Supporting data'!$L$16:$M$60,2,FALSE))*(E30/(INT(E30)))),0)</f>
        <v>0</v>
      </c>
      <c r="H30" s="40"/>
      <c r="I30" s="87">
        <f>IF(ISBLANK(H30),0,IF(H30="Ne",G30*'Supporting data'!$B$2,Příjezdy!G30*'Supporting data'!$B$4))</f>
        <v>0</v>
      </c>
      <c r="J30" s="32">
        <f t="shared" si="0"/>
        <v>0</v>
      </c>
      <c r="K30" s="34" t="str">
        <f t="shared" si="1"/>
        <v/>
      </c>
    </row>
    <row r="31" spans="2:18" x14ac:dyDescent="0.3">
      <c r="B31" s="30" t="s">
        <v>76</v>
      </c>
      <c r="C31" s="131"/>
      <c r="D31" s="131"/>
      <c r="E31" s="104"/>
      <c r="F31" s="56"/>
      <c r="G31" s="58">
        <f>IFERROR(INT(ROUND(F31,2)*(VLOOKUP(INT(E31),'Supporting data'!$L$16:$M$60,2,FALSE))*(E31/(INT(E31)))),0)</f>
        <v>0</v>
      </c>
      <c r="H31" s="40"/>
      <c r="I31" s="87">
        <f>IF(ISBLANK(H31),0,IF(H31="Ne",G31*'Supporting data'!$B$2,Příjezdy!G31*'Supporting data'!$B$4))</f>
        <v>0</v>
      </c>
      <c r="J31" s="32">
        <f t="shared" si="0"/>
        <v>0</v>
      </c>
      <c r="K31" s="34" t="str">
        <f t="shared" si="1"/>
        <v/>
      </c>
    </row>
    <row r="32" spans="2:18" x14ac:dyDescent="0.3">
      <c r="B32" s="30" t="s">
        <v>77</v>
      </c>
      <c r="C32" s="131"/>
      <c r="D32" s="131"/>
      <c r="E32" s="104"/>
      <c r="F32" s="56"/>
      <c r="G32" s="58">
        <f>IFERROR(INT(ROUND(F32,2)*(VLOOKUP(INT(E32),'Supporting data'!$L$16:$M$60,2,FALSE))*(E32/(INT(E32)))),0)</f>
        <v>0</v>
      </c>
      <c r="H32" s="40"/>
      <c r="I32" s="87">
        <f>IF(ISBLANK(H32),0,IF(H32="Ne",G32*'Supporting data'!$B$2,Příjezdy!G32*'Supporting data'!$B$4))</f>
        <v>0</v>
      </c>
      <c r="J32" s="32">
        <f t="shared" si="0"/>
        <v>0</v>
      </c>
      <c r="K32" s="34" t="str">
        <f t="shared" si="1"/>
        <v/>
      </c>
    </row>
    <row r="33" spans="2:11" x14ac:dyDescent="0.3">
      <c r="B33" s="30" t="s">
        <v>78</v>
      </c>
      <c r="C33" s="131"/>
      <c r="D33" s="131"/>
      <c r="E33" s="104"/>
      <c r="F33" s="56"/>
      <c r="G33" s="58">
        <f>IFERROR(INT(ROUND(F33,2)*(VLOOKUP(INT(E33),'Supporting data'!$L$16:$M$60,2,FALSE))*(E33/(INT(E33)))),0)</f>
        <v>0</v>
      </c>
      <c r="H33" s="40"/>
      <c r="I33" s="87">
        <f>IF(ISBLANK(H33),0,IF(H33="Ne",G33*'Supporting data'!$B$2,Příjezdy!G33*'Supporting data'!$B$4))</f>
        <v>0</v>
      </c>
      <c r="J33" s="32">
        <f t="shared" si="0"/>
        <v>0</v>
      </c>
      <c r="K33" s="34" t="str">
        <f t="shared" si="1"/>
        <v/>
      </c>
    </row>
    <row r="34" spans="2:11" x14ac:dyDescent="0.3">
      <c r="B34" s="30" t="s">
        <v>79</v>
      </c>
      <c r="C34" s="131"/>
      <c r="D34" s="131"/>
      <c r="E34" s="104"/>
      <c r="F34" s="56"/>
      <c r="G34" s="58">
        <f>IFERROR(INT(ROUND(F34,2)*(VLOOKUP(INT(E34),'Supporting data'!$L$16:$M$60,2,FALSE))*(E34/(INT(E34)))),0)</f>
        <v>0</v>
      </c>
      <c r="H34" s="40"/>
      <c r="I34" s="87">
        <f>IF(ISBLANK(H34),0,IF(H34="Ne",G34*'Supporting data'!$B$2,Příjezdy!G34*'Supporting data'!$B$4))</f>
        <v>0</v>
      </c>
      <c r="J34" s="32">
        <f t="shared" si="0"/>
        <v>0</v>
      </c>
      <c r="K34" s="34" t="str">
        <f t="shared" si="1"/>
        <v/>
      </c>
    </row>
    <row r="35" spans="2:11" x14ac:dyDescent="0.3">
      <c r="B35" s="30" t="s">
        <v>80</v>
      </c>
      <c r="C35" s="131"/>
      <c r="D35" s="131"/>
      <c r="E35" s="104"/>
      <c r="F35" s="56"/>
      <c r="G35" s="58">
        <f>IFERROR(INT(ROUND(F35,2)*(VLOOKUP(INT(E35),'Supporting data'!$L$16:$M$60,2,FALSE))*(E35/(INT(E35)))),0)</f>
        <v>0</v>
      </c>
      <c r="H35" s="40"/>
      <c r="I35" s="87">
        <f>IF(ISBLANK(H35),0,IF(H35="Ne",G35*'Supporting data'!$B$2,Příjezdy!G35*'Supporting data'!$B$4))</f>
        <v>0</v>
      </c>
      <c r="J35" s="32">
        <f t="shared" si="0"/>
        <v>0</v>
      </c>
      <c r="K35" s="34" t="str">
        <f t="shared" si="1"/>
        <v/>
      </c>
    </row>
    <row r="36" spans="2:11" x14ac:dyDescent="0.3">
      <c r="B36" s="30" t="s">
        <v>81</v>
      </c>
      <c r="C36" s="131"/>
      <c r="D36" s="131"/>
      <c r="E36" s="104"/>
      <c r="F36" s="56"/>
      <c r="G36" s="58">
        <f>IFERROR(INT(ROUND(F36,2)*(VLOOKUP(INT(E36),'Supporting data'!$L$16:$M$60,2,FALSE))*(E36/(INT(E36)))),0)</f>
        <v>0</v>
      </c>
      <c r="H36" s="40"/>
      <c r="I36" s="87">
        <f>IF(ISBLANK(H36),0,IF(H36="Ne",G36*'Supporting data'!$B$2,Příjezdy!G36*'Supporting data'!$B$4))</f>
        <v>0</v>
      </c>
      <c r="J36" s="32">
        <f t="shared" si="0"/>
        <v>0</v>
      </c>
      <c r="K36" s="34" t="str">
        <f t="shared" si="1"/>
        <v/>
      </c>
    </row>
    <row r="37" spans="2:11" x14ac:dyDescent="0.3">
      <c r="B37" s="30" t="s">
        <v>82</v>
      </c>
      <c r="C37" s="131"/>
      <c r="D37" s="131"/>
      <c r="E37" s="104"/>
      <c r="F37" s="56"/>
      <c r="G37" s="58">
        <f>IFERROR(INT(ROUND(F37,2)*(VLOOKUP(INT(E37),'Supporting data'!$L$16:$M$60,2,FALSE))*(E37/(INT(E37)))),0)</f>
        <v>0</v>
      </c>
      <c r="H37" s="40"/>
      <c r="I37" s="87">
        <f>IF(ISBLANK(H37),0,IF(H37="Ne",G37*'Supporting data'!$B$2,Příjezdy!G37*'Supporting data'!$B$4))</f>
        <v>0</v>
      </c>
      <c r="J37" s="32">
        <f t="shared" si="0"/>
        <v>0</v>
      </c>
      <c r="K37" s="34" t="str">
        <f t="shared" si="1"/>
        <v/>
      </c>
    </row>
    <row r="38" spans="2:11" x14ac:dyDescent="0.3">
      <c r="B38" s="30" t="s">
        <v>83</v>
      </c>
      <c r="C38" s="131"/>
      <c r="D38" s="131"/>
      <c r="E38" s="104"/>
      <c r="F38" s="56"/>
      <c r="G38" s="58">
        <f>IFERROR(INT(ROUND(F38,2)*(VLOOKUP(INT(E38),'Supporting data'!$L$16:$M$60,2,FALSE))*(E38/(INT(E38)))),0)</f>
        <v>0</v>
      </c>
      <c r="H38" s="40"/>
      <c r="I38" s="87">
        <f>IF(ISBLANK(H38),0,IF(H38="Ne",G38*'Supporting data'!$B$2,Příjezdy!G38*'Supporting data'!$B$4))</f>
        <v>0</v>
      </c>
      <c r="J38" s="32">
        <f t="shared" si="0"/>
        <v>0</v>
      </c>
      <c r="K38" s="34" t="str">
        <f t="shared" si="1"/>
        <v/>
      </c>
    </row>
    <row r="39" spans="2:11" x14ac:dyDescent="0.3">
      <c r="B39" s="30" t="s">
        <v>84</v>
      </c>
      <c r="C39" s="131"/>
      <c r="D39" s="131"/>
      <c r="E39" s="104"/>
      <c r="F39" s="56"/>
      <c r="G39" s="58">
        <f>IFERROR(INT(ROUND(F39,2)*(VLOOKUP(INT(E39),'Supporting data'!$L$16:$M$60,2,FALSE))*(E39/(INT(E39)))),0)</f>
        <v>0</v>
      </c>
      <c r="H39" s="40"/>
      <c r="I39" s="87">
        <f>IF(ISBLANK(H39),0,IF(H39="Ne",G39*'Supporting data'!$B$2,Příjezdy!G39*'Supporting data'!$B$4))</f>
        <v>0</v>
      </c>
      <c r="J39" s="32">
        <f t="shared" si="0"/>
        <v>0</v>
      </c>
      <c r="K39" s="34" t="str">
        <f t="shared" si="1"/>
        <v/>
      </c>
    </row>
    <row r="40" spans="2:11" x14ac:dyDescent="0.3">
      <c r="B40" s="30" t="s">
        <v>85</v>
      </c>
      <c r="C40" s="131"/>
      <c r="D40" s="131"/>
      <c r="E40" s="104"/>
      <c r="F40" s="56"/>
      <c r="G40" s="58">
        <f>IFERROR(INT(ROUND(F40,2)*(VLOOKUP(INT(E40),'Supporting data'!$L$16:$M$60,2,FALSE))*(E40/(INT(E40)))),0)</f>
        <v>0</v>
      </c>
      <c r="H40" s="40"/>
      <c r="I40" s="87">
        <f>IF(ISBLANK(H40),0,IF(H40="Ne",G40*'Supporting data'!$B$2,Příjezdy!G40*'Supporting data'!$B$4))</f>
        <v>0</v>
      </c>
      <c r="J40" s="32">
        <f t="shared" si="0"/>
        <v>0</v>
      </c>
      <c r="K40" s="34" t="str">
        <f t="shared" si="1"/>
        <v/>
      </c>
    </row>
    <row r="41" spans="2:11" x14ac:dyDescent="0.3">
      <c r="B41" s="30" t="s">
        <v>86</v>
      </c>
      <c r="C41" s="131"/>
      <c r="D41" s="131"/>
      <c r="E41" s="104"/>
      <c r="F41" s="56"/>
      <c r="G41" s="58">
        <f>IFERROR(INT(ROUND(F41,2)*(VLOOKUP(INT(E41),'Supporting data'!$L$16:$M$60,2,FALSE))*(E41/(INT(E41)))),0)</f>
        <v>0</v>
      </c>
      <c r="H41" s="40"/>
      <c r="I41" s="87">
        <f>IF(ISBLANK(H41),0,IF(H41="Ne",G41*'Supporting data'!$B$2,Příjezdy!G41*'Supporting data'!$B$4))</f>
        <v>0</v>
      </c>
      <c r="J41" s="32">
        <f t="shared" si="0"/>
        <v>0</v>
      </c>
      <c r="K41" s="34" t="str">
        <f t="shared" si="1"/>
        <v/>
      </c>
    </row>
    <row r="42" spans="2:11" x14ac:dyDescent="0.3">
      <c r="B42" s="30" t="s">
        <v>87</v>
      </c>
      <c r="C42" s="131"/>
      <c r="D42" s="131"/>
      <c r="E42" s="104"/>
      <c r="F42" s="56"/>
      <c r="G42" s="58">
        <f>IFERROR(INT(ROUND(F42,2)*(VLOOKUP(INT(E42),'Supporting data'!$L$16:$M$60,2,FALSE))*(E42/(INT(E42)))),0)</f>
        <v>0</v>
      </c>
      <c r="H42" s="40"/>
      <c r="I42" s="87">
        <f>IF(ISBLANK(H42),0,IF(H42="Ne",G42*'Supporting data'!$B$2,Příjezdy!G42*'Supporting data'!$B$4))</f>
        <v>0</v>
      </c>
      <c r="J42" s="32">
        <f t="shared" si="0"/>
        <v>0</v>
      </c>
      <c r="K42" s="34" t="str">
        <f t="shared" si="1"/>
        <v/>
      </c>
    </row>
    <row r="43" spans="2:11" x14ac:dyDescent="0.3">
      <c r="B43" s="30" t="s">
        <v>88</v>
      </c>
      <c r="C43" s="131"/>
      <c r="D43" s="131"/>
      <c r="E43" s="104"/>
      <c r="F43" s="56"/>
      <c r="G43" s="58">
        <f>IFERROR(INT(ROUND(F43,2)*(VLOOKUP(INT(E43),'Supporting data'!$L$16:$M$60,2,FALSE))*(E43/(INT(E43)))),0)</f>
        <v>0</v>
      </c>
      <c r="H43" s="40"/>
      <c r="I43" s="87">
        <f>IF(ISBLANK(H43),0,IF(H43="Ne",G43*'Supporting data'!$B$2,Příjezdy!G43*'Supporting data'!$B$4))</f>
        <v>0</v>
      </c>
      <c r="J43" s="32">
        <f t="shared" si="0"/>
        <v>0</v>
      </c>
      <c r="K43" s="34" t="str">
        <f t="shared" si="1"/>
        <v/>
      </c>
    </row>
    <row r="44" spans="2:11" x14ac:dyDescent="0.3">
      <c r="B44" s="30" t="s">
        <v>89</v>
      </c>
      <c r="C44" s="131"/>
      <c r="D44" s="131"/>
      <c r="E44" s="104"/>
      <c r="F44" s="56"/>
      <c r="G44" s="58">
        <f>IFERROR(INT(ROUND(F44,2)*(VLOOKUP(INT(E44),'Supporting data'!$L$16:$M$60,2,FALSE))*(E44/(INT(E44)))),0)</f>
        <v>0</v>
      </c>
      <c r="H44" s="40"/>
      <c r="I44" s="87">
        <f>IF(ISBLANK(H44),0,IF(H44="Ne",G44*'Supporting data'!$B$2,Příjezdy!G44*'Supporting data'!$B$4))</f>
        <v>0</v>
      </c>
      <c r="J44" s="32">
        <f t="shared" si="0"/>
        <v>0</v>
      </c>
      <c r="K44" s="34" t="str">
        <f t="shared" si="1"/>
        <v/>
      </c>
    </row>
    <row r="45" spans="2:11" x14ac:dyDescent="0.3">
      <c r="B45" s="30" t="s">
        <v>90</v>
      </c>
      <c r="C45" s="131"/>
      <c r="D45" s="131"/>
      <c r="E45" s="104"/>
      <c r="F45" s="56"/>
      <c r="G45" s="58">
        <f>IFERROR(INT(ROUND(F45,2)*(VLOOKUP(INT(E45),'Supporting data'!$L$16:$M$60,2,FALSE))*(E45/(INT(E45)))),0)</f>
        <v>0</v>
      </c>
      <c r="H45" s="40"/>
      <c r="I45" s="87">
        <f>IF(ISBLANK(H45),0,IF(H45="Ne",G45*'Supporting data'!$B$2,Příjezdy!G45*'Supporting data'!$B$4))</f>
        <v>0</v>
      </c>
      <c r="J45" s="32">
        <f t="shared" si="0"/>
        <v>0</v>
      </c>
      <c r="K45" s="34" t="str">
        <f t="shared" si="1"/>
        <v/>
      </c>
    </row>
    <row r="46" spans="2:11" x14ac:dyDescent="0.3">
      <c r="B46" s="30" t="s">
        <v>91</v>
      </c>
      <c r="C46" s="131"/>
      <c r="D46" s="131"/>
      <c r="E46" s="104"/>
      <c r="F46" s="56"/>
      <c r="G46" s="58">
        <f>IFERROR(INT(ROUND(F46,2)*(VLOOKUP(INT(E46),'Supporting data'!$L$16:$M$60,2,FALSE))*(E46/(INT(E46)))),0)</f>
        <v>0</v>
      </c>
      <c r="H46" s="40"/>
      <c r="I46" s="87">
        <f>IF(ISBLANK(H46),0,IF(H46="Ne",G46*'Supporting data'!$B$2,Příjezdy!G46*'Supporting data'!$B$4))</f>
        <v>0</v>
      </c>
      <c r="J46" s="32">
        <f t="shared" si="0"/>
        <v>0</v>
      </c>
      <c r="K46" s="34" t="str">
        <f t="shared" si="1"/>
        <v/>
      </c>
    </row>
    <row r="47" spans="2:11" x14ac:dyDescent="0.3">
      <c r="B47" s="30" t="s">
        <v>92</v>
      </c>
      <c r="C47" s="131"/>
      <c r="D47" s="131"/>
      <c r="E47" s="104"/>
      <c r="F47" s="56"/>
      <c r="G47" s="58">
        <f>IFERROR(INT(ROUND(F47,2)*(VLOOKUP(INT(E47),'Supporting data'!$L$16:$M$60,2,FALSE))*(E47/(INT(E47)))),0)</f>
        <v>0</v>
      </c>
      <c r="H47" s="40"/>
      <c r="I47" s="87">
        <f>IF(ISBLANK(H47),0,IF(H47="Ne",G47*'Supporting data'!$B$2,Příjezdy!G47*'Supporting data'!$B$4))</f>
        <v>0</v>
      </c>
      <c r="J47" s="32">
        <f t="shared" si="0"/>
        <v>0</v>
      </c>
      <c r="K47" s="34" t="str">
        <f t="shared" si="1"/>
        <v/>
      </c>
    </row>
    <row r="48" spans="2:11" x14ac:dyDescent="0.3">
      <c r="B48" s="30" t="s">
        <v>93</v>
      </c>
      <c r="C48" s="131"/>
      <c r="D48" s="131"/>
      <c r="E48" s="104"/>
      <c r="F48" s="56"/>
      <c r="G48" s="58">
        <f>IFERROR(INT(ROUND(F48,2)*(VLOOKUP(INT(E48),'Supporting data'!$L$16:$M$60,2,FALSE))*(E48/(INT(E48)))),0)</f>
        <v>0</v>
      </c>
      <c r="H48" s="40"/>
      <c r="I48" s="87">
        <f>IF(ISBLANK(H48),0,IF(H48="Ne",G48*'Supporting data'!$B$2,Příjezdy!G48*'Supporting data'!$B$4))</f>
        <v>0</v>
      </c>
      <c r="J48" s="32">
        <f t="shared" si="0"/>
        <v>0</v>
      </c>
      <c r="K48" s="34" t="str">
        <f t="shared" si="1"/>
        <v/>
      </c>
    </row>
    <row r="49" spans="2:11" x14ac:dyDescent="0.3">
      <c r="B49" s="30" t="s">
        <v>94</v>
      </c>
      <c r="C49" s="131"/>
      <c r="D49" s="131"/>
      <c r="E49" s="104"/>
      <c r="F49" s="56"/>
      <c r="G49" s="58">
        <f>IFERROR(INT(ROUND(F49,2)*(VLOOKUP(INT(E49),'Supporting data'!$L$16:$M$60,2,FALSE))*(E49/(INT(E49)))),0)</f>
        <v>0</v>
      </c>
      <c r="H49" s="40"/>
      <c r="I49" s="87">
        <f>IF(ISBLANK(H49),0,IF(H49="Ne",G49*'Supporting data'!$B$2,Příjezdy!G49*'Supporting data'!$B$4))</f>
        <v>0</v>
      </c>
      <c r="J49" s="32">
        <f t="shared" si="0"/>
        <v>0</v>
      </c>
      <c r="K49" s="34" t="str">
        <f t="shared" si="1"/>
        <v/>
      </c>
    </row>
    <row r="50" spans="2:11" x14ac:dyDescent="0.3">
      <c r="B50" s="30" t="s">
        <v>95</v>
      </c>
      <c r="C50" s="131"/>
      <c r="D50" s="131"/>
      <c r="E50" s="104"/>
      <c r="F50" s="56"/>
      <c r="G50" s="58">
        <f>IFERROR(INT(ROUND(F50,2)*(VLOOKUP(INT(E50),'Supporting data'!$L$16:$M$60,2,FALSE))*(E50/(INT(E50)))),0)</f>
        <v>0</v>
      </c>
      <c r="H50" s="40"/>
      <c r="I50" s="87">
        <f>IF(ISBLANK(H50),0,IF(H50="Ne",G50*'Supporting data'!$B$2,Příjezdy!G50*'Supporting data'!$B$4))</f>
        <v>0</v>
      </c>
      <c r="J50" s="32">
        <f t="shared" si="0"/>
        <v>0</v>
      </c>
      <c r="K50" s="34" t="str">
        <f t="shared" si="1"/>
        <v/>
      </c>
    </row>
    <row r="51" spans="2:11" x14ac:dyDescent="0.3">
      <c r="B51" s="30" t="s">
        <v>96</v>
      </c>
      <c r="C51" s="131"/>
      <c r="D51" s="131"/>
      <c r="E51" s="104"/>
      <c r="F51" s="56"/>
      <c r="G51" s="58">
        <f>IFERROR(INT(ROUND(F51,2)*(VLOOKUP(INT(E51),'Supporting data'!$L$16:$M$60,2,FALSE))*(E51/(INT(E51)))),0)</f>
        <v>0</v>
      </c>
      <c r="H51" s="40"/>
      <c r="I51" s="87">
        <f>IF(ISBLANK(H51),0,IF(H51="Ne",G51*'Supporting data'!$B$2,Příjezdy!G51*'Supporting data'!$B$4))</f>
        <v>0</v>
      </c>
      <c r="J51" s="32">
        <f t="shared" si="0"/>
        <v>0</v>
      </c>
      <c r="K51" s="34" t="str">
        <f t="shared" si="1"/>
        <v/>
      </c>
    </row>
    <row r="52" spans="2:11" x14ac:dyDescent="0.3">
      <c r="B52" s="30" t="s">
        <v>97</v>
      </c>
      <c r="C52" s="131"/>
      <c r="D52" s="131"/>
      <c r="E52" s="104"/>
      <c r="F52" s="56"/>
      <c r="G52" s="58">
        <f>IFERROR(INT(ROUND(F52,2)*(VLOOKUP(INT(E52),'Supporting data'!$L$16:$M$60,2,FALSE))*(E52/(INT(E52)))),0)</f>
        <v>0</v>
      </c>
      <c r="H52" s="40"/>
      <c r="I52" s="87">
        <f>IF(ISBLANK(H52),0,IF(H52="Ne",G52*'Supporting data'!$B$2,Příjezdy!G52*'Supporting data'!$B$4))</f>
        <v>0</v>
      </c>
      <c r="J52" s="32">
        <f t="shared" si="0"/>
        <v>0</v>
      </c>
      <c r="K52" s="34" t="str">
        <f t="shared" si="1"/>
        <v/>
      </c>
    </row>
    <row r="53" spans="2:11" x14ac:dyDescent="0.3">
      <c r="B53" s="30" t="s">
        <v>98</v>
      </c>
      <c r="C53" s="131"/>
      <c r="D53" s="131"/>
      <c r="E53" s="104"/>
      <c r="F53" s="56"/>
      <c r="G53" s="58">
        <f>IFERROR(INT(ROUND(F53,2)*(VLOOKUP(INT(E53),'Supporting data'!$L$16:$M$60,2,FALSE))*(E53/(INT(E53)))),0)</f>
        <v>0</v>
      </c>
      <c r="H53" s="40"/>
      <c r="I53" s="87">
        <f>IF(ISBLANK(H53),0,IF(H53="Ne",G53*'Supporting data'!$B$2,Příjezdy!G53*'Supporting data'!$B$4))</f>
        <v>0</v>
      </c>
      <c r="J53" s="32">
        <f t="shared" si="0"/>
        <v>0</v>
      </c>
      <c r="K53" s="34" t="str">
        <f t="shared" si="1"/>
        <v/>
      </c>
    </row>
    <row r="54" spans="2:11" x14ac:dyDescent="0.3">
      <c r="B54" s="30" t="s">
        <v>99</v>
      </c>
      <c r="C54" s="131"/>
      <c r="D54" s="131"/>
      <c r="E54" s="104"/>
      <c r="F54" s="56"/>
      <c r="G54" s="58">
        <f>IFERROR(INT(ROUND(F54,2)*(VLOOKUP(INT(E54),'Supporting data'!$L$16:$M$60,2,FALSE))*(E54/(INT(E54)))),0)</f>
        <v>0</v>
      </c>
      <c r="H54" s="40"/>
      <c r="I54" s="87">
        <f>IF(ISBLANK(H54),0,IF(H54="Ne",G54*'Supporting data'!$B$2,Příjezdy!G54*'Supporting data'!$B$4))</f>
        <v>0</v>
      </c>
      <c r="J54" s="32">
        <f t="shared" si="0"/>
        <v>0</v>
      </c>
      <c r="K54" s="34" t="str">
        <f t="shared" si="1"/>
        <v/>
      </c>
    </row>
    <row r="55" spans="2:11" x14ac:dyDescent="0.3">
      <c r="B55" s="30" t="s">
        <v>100</v>
      </c>
      <c r="C55" s="131"/>
      <c r="D55" s="131"/>
      <c r="E55" s="104"/>
      <c r="F55" s="56"/>
      <c r="G55" s="58">
        <f>IFERROR(INT(ROUND(F55,2)*(VLOOKUP(INT(E55),'Supporting data'!$L$16:$M$60,2,FALSE))*(E55/(INT(E55)))),0)</f>
        <v>0</v>
      </c>
      <c r="H55" s="40"/>
      <c r="I55" s="87">
        <f>IF(ISBLANK(H55),0,IF(H55="Ne",G55*'Supporting data'!$B$2,Příjezdy!G55*'Supporting data'!$B$4))</f>
        <v>0</v>
      </c>
      <c r="J55" s="32">
        <f t="shared" si="0"/>
        <v>0</v>
      </c>
      <c r="K55" s="34" t="str">
        <f t="shared" si="1"/>
        <v/>
      </c>
    </row>
    <row r="56" spans="2:11" x14ac:dyDescent="0.3">
      <c r="B56" s="30" t="s">
        <v>101</v>
      </c>
      <c r="C56" s="131"/>
      <c r="D56" s="131"/>
      <c r="E56" s="104"/>
      <c r="F56" s="56"/>
      <c r="G56" s="58">
        <f>IFERROR(INT(ROUND(F56,2)*(VLOOKUP(INT(E56),'Supporting data'!$L$16:$M$60,2,FALSE))*(E56/(INT(E56)))),0)</f>
        <v>0</v>
      </c>
      <c r="H56" s="40"/>
      <c r="I56" s="87">
        <f>IF(ISBLANK(H56),0,IF(H56="Ne",G56*'Supporting data'!$B$2,Příjezdy!G56*'Supporting data'!$B$4))</f>
        <v>0</v>
      </c>
      <c r="J56" s="32">
        <f t="shared" si="0"/>
        <v>0</v>
      </c>
      <c r="K56" s="34" t="str">
        <f t="shared" si="1"/>
        <v/>
      </c>
    </row>
    <row r="57" spans="2:11" x14ac:dyDescent="0.3">
      <c r="B57" s="30" t="s">
        <v>102</v>
      </c>
      <c r="C57" s="131"/>
      <c r="D57" s="131"/>
      <c r="E57" s="104"/>
      <c r="F57" s="56"/>
      <c r="G57" s="58">
        <f>IFERROR(INT(ROUND(F57,2)*(VLOOKUP(INT(E57),'Supporting data'!$L$16:$M$60,2,FALSE))*(E57/(INT(E57)))),0)</f>
        <v>0</v>
      </c>
      <c r="H57" s="40"/>
      <c r="I57" s="87">
        <f>IF(ISBLANK(H57),0,IF(H57="Ne",G57*'Supporting data'!$B$2,Příjezdy!G57*'Supporting data'!$B$4))</f>
        <v>0</v>
      </c>
      <c r="J57" s="32">
        <f t="shared" si="0"/>
        <v>0</v>
      </c>
      <c r="K57" s="34" t="str">
        <f t="shared" si="1"/>
        <v/>
      </c>
    </row>
    <row r="58" spans="2:11" x14ac:dyDescent="0.3">
      <c r="B58" s="30" t="s">
        <v>103</v>
      </c>
      <c r="C58" s="131"/>
      <c r="D58" s="131"/>
      <c r="E58" s="104"/>
      <c r="F58" s="56"/>
      <c r="G58" s="58">
        <f>IFERROR(INT(ROUND(F58,2)*(VLOOKUP(INT(E58),'Supporting data'!$L$16:$M$60,2,FALSE))*(E58/(INT(E58)))),0)</f>
        <v>0</v>
      </c>
      <c r="H58" s="40"/>
      <c r="I58" s="87">
        <f>IF(ISBLANK(H58),0,IF(H58="Ne",G58*'Supporting data'!$B$2,Příjezdy!G58*'Supporting data'!$B$4))</f>
        <v>0</v>
      </c>
      <c r="J58" s="32">
        <f t="shared" si="0"/>
        <v>0</v>
      </c>
      <c r="K58" s="34" t="str">
        <f t="shared" si="1"/>
        <v/>
      </c>
    </row>
    <row r="59" spans="2:11" x14ac:dyDescent="0.3">
      <c r="B59" s="30" t="s">
        <v>104</v>
      </c>
      <c r="C59" s="131"/>
      <c r="D59" s="131"/>
      <c r="E59" s="104"/>
      <c r="F59" s="56"/>
      <c r="G59" s="58">
        <f>IFERROR(INT(ROUND(F59,2)*(VLOOKUP(INT(E59),'Supporting data'!$L$16:$M$60,2,FALSE))*(E59/(INT(E59)))),0)</f>
        <v>0</v>
      </c>
      <c r="H59" s="40"/>
      <c r="I59" s="87">
        <f>IF(ISBLANK(H59),0,IF(H59="Ne",G59*'Supporting data'!$B$2,Příjezdy!G59*'Supporting data'!$B$4))</f>
        <v>0</v>
      </c>
      <c r="J59" s="32">
        <f t="shared" si="0"/>
        <v>0</v>
      </c>
      <c r="K59" s="34" t="str">
        <f t="shared" si="1"/>
        <v/>
      </c>
    </row>
    <row r="60" spans="2:11" x14ac:dyDescent="0.3">
      <c r="B60" s="30" t="s">
        <v>105</v>
      </c>
      <c r="C60" s="131"/>
      <c r="D60" s="131"/>
      <c r="E60" s="104"/>
      <c r="F60" s="56"/>
      <c r="G60" s="58">
        <f>IFERROR(INT(ROUND(F60,2)*(VLOOKUP(INT(E60),'Supporting data'!$L$16:$M$60,2,FALSE))*(E60/(INT(E60)))),0)</f>
        <v>0</v>
      </c>
      <c r="H60" s="40"/>
      <c r="I60" s="87">
        <f>IF(ISBLANK(H60),0,IF(H60="Ne",G60*'Supporting data'!$B$2,Příjezdy!G60*'Supporting data'!$B$4))</f>
        <v>0</v>
      </c>
      <c r="J60" s="32">
        <f t="shared" si="0"/>
        <v>0</v>
      </c>
      <c r="K60" s="34" t="str">
        <f t="shared" si="1"/>
        <v/>
      </c>
    </row>
    <row r="61" spans="2:11" x14ac:dyDescent="0.3">
      <c r="B61" s="30" t="s">
        <v>106</v>
      </c>
      <c r="C61" s="131"/>
      <c r="D61" s="131"/>
      <c r="E61" s="104"/>
      <c r="F61" s="56"/>
      <c r="G61" s="58">
        <f>IFERROR(INT(ROUND(F61,2)*(VLOOKUP(INT(E61),'Supporting data'!$L$16:$M$60,2,FALSE))*(E61/(INT(E61)))),0)</f>
        <v>0</v>
      </c>
      <c r="H61" s="40"/>
      <c r="I61" s="87">
        <f>IF(ISBLANK(H61),0,IF(H61="Ne",G61*'Supporting data'!$B$2,Příjezdy!G61*'Supporting data'!$B$4))</f>
        <v>0</v>
      </c>
      <c r="J61" s="32">
        <f t="shared" si="0"/>
        <v>0</v>
      </c>
      <c r="K61" s="34" t="str">
        <f t="shared" si="1"/>
        <v/>
      </c>
    </row>
    <row r="62" spans="2:11" x14ac:dyDescent="0.3">
      <c r="B62" s="30" t="s">
        <v>107</v>
      </c>
      <c r="C62" s="131"/>
      <c r="D62" s="131"/>
      <c r="E62" s="104"/>
      <c r="F62" s="56"/>
      <c r="G62" s="58">
        <f>IFERROR(INT(ROUND(F62,2)*(VLOOKUP(INT(E62),'Supporting data'!$L$16:$M$60,2,FALSE))*(E62/(INT(E62)))),0)</f>
        <v>0</v>
      </c>
      <c r="H62" s="40"/>
      <c r="I62" s="87">
        <f>IF(ISBLANK(H62),0,IF(H62="Ne",G62*'Supporting data'!$B$2,Příjezdy!G62*'Supporting data'!$B$4))</f>
        <v>0</v>
      </c>
      <c r="J62" s="32">
        <f t="shared" si="0"/>
        <v>0</v>
      </c>
      <c r="K62" s="34" t="str">
        <f t="shared" si="1"/>
        <v/>
      </c>
    </row>
    <row r="63" spans="2:11" x14ac:dyDescent="0.3">
      <c r="B63" s="30" t="s">
        <v>108</v>
      </c>
      <c r="C63" s="131"/>
      <c r="D63" s="131"/>
      <c r="E63" s="104"/>
      <c r="F63" s="56"/>
      <c r="G63" s="58">
        <f>IFERROR(INT(ROUND(F63,2)*(VLOOKUP(INT(E63),'Supporting data'!$L$16:$M$60,2,FALSE))*(E63/(INT(E63)))),0)</f>
        <v>0</v>
      </c>
      <c r="H63" s="40"/>
      <c r="I63" s="87">
        <f>IF(ISBLANK(H63),0,IF(H63="Ne",G63*'Supporting data'!$B$2,Příjezdy!G63*'Supporting data'!$B$4))</f>
        <v>0</v>
      </c>
      <c r="J63" s="32">
        <f t="shared" si="0"/>
        <v>0</v>
      </c>
      <c r="K63" s="34" t="str">
        <f t="shared" si="1"/>
        <v/>
      </c>
    </row>
    <row r="64" spans="2:11" x14ac:dyDescent="0.3">
      <c r="B64" s="30" t="s">
        <v>109</v>
      </c>
      <c r="C64" s="131"/>
      <c r="D64" s="131"/>
      <c r="E64" s="104"/>
      <c r="F64" s="56"/>
      <c r="G64" s="58">
        <f>IFERROR(INT(ROUND(F64,2)*(VLOOKUP(INT(E64),'Supporting data'!$L$16:$M$60,2,FALSE))*(E64/(INT(E64)))),0)</f>
        <v>0</v>
      </c>
      <c r="H64" s="40"/>
      <c r="I64" s="87">
        <f>IF(ISBLANK(H64),0,IF(H64="Ne",G64*'Supporting data'!$B$2,Příjezdy!G64*'Supporting data'!$B$4))</f>
        <v>0</v>
      </c>
      <c r="J64" s="32">
        <f t="shared" si="0"/>
        <v>0</v>
      </c>
      <c r="K64" s="34" t="str">
        <f t="shared" si="1"/>
        <v/>
      </c>
    </row>
    <row r="65" spans="2:11" x14ac:dyDescent="0.3">
      <c r="B65" s="30" t="s">
        <v>110</v>
      </c>
      <c r="C65" s="131"/>
      <c r="D65" s="131"/>
      <c r="E65" s="104"/>
      <c r="F65" s="56"/>
      <c r="G65" s="58">
        <f>IFERROR(INT(ROUND(F65,2)*(VLOOKUP(INT(E65),'Supporting data'!$L$16:$M$60,2,FALSE))*(E65/(INT(E65)))),0)</f>
        <v>0</v>
      </c>
      <c r="H65" s="40"/>
      <c r="I65" s="87">
        <f>IF(ISBLANK(H65),0,IF(H65="Ne",G65*'Supporting data'!$B$2,Příjezdy!G65*'Supporting data'!$B$4))</f>
        <v>0</v>
      </c>
      <c r="J65" s="32">
        <f t="shared" si="0"/>
        <v>0</v>
      </c>
      <c r="K65" s="34" t="str">
        <f t="shared" si="1"/>
        <v/>
      </c>
    </row>
    <row r="66" spans="2:11" x14ac:dyDescent="0.3">
      <c r="B66" s="30" t="s">
        <v>111</v>
      </c>
      <c r="C66" s="131"/>
      <c r="D66" s="131"/>
      <c r="E66" s="104"/>
      <c r="F66" s="56"/>
      <c r="G66" s="58">
        <f>IFERROR(INT(ROUND(F66,2)*(VLOOKUP(INT(E66),'Supporting data'!$L$16:$M$60,2,FALSE))*(E66/(INT(E66)))),0)</f>
        <v>0</v>
      </c>
      <c r="H66" s="40"/>
      <c r="I66" s="87">
        <f>IF(ISBLANK(H66),0,IF(H66="Ne",G66*'Supporting data'!$B$2,Příjezdy!G66*'Supporting data'!$B$4))</f>
        <v>0</v>
      </c>
      <c r="J66" s="32">
        <f t="shared" si="0"/>
        <v>0</v>
      </c>
      <c r="K66" s="34" t="str">
        <f t="shared" si="1"/>
        <v/>
      </c>
    </row>
    <row r="67" spans="2:11" x14ac:dyDescent="0.3">
      <c r="B67" s="30" t="s">
        <v>112</v>
      </c>
      <c r="C67" s="131"/>
      <c r="D67" s="131"/>
      <c r="E67" s="104"/>
      <c r="F67" s="56"/>
      <c r="G67" s="58">
        <f>IFERROR(INT(ROUND(F67,2)*(VLOOKUP(INT(E67),'Supporting data'!$L$16:$M$60,2,FALSE))*(E67/(INT(E67)))),0)</f>
        <v>0</v>
      </c>
      <c r="H67" s="40"/>
      <c r="I67" s="87">
        <f>IF(ISBLANK(H67),0,IF(H67="Ne",G67*'Supporting data'!$B$2,Příjezdy!G67*'Supporting data'!$B$4))</f>
        <v>0</v>
      </c>
      <c r="J67" s="32">
        <f t="shared" si="0"/>
        <v>0</v>
      </c>
      <c r="K67" s="34" t="str">
        <f t="shared" si="1"/>
        <v/>
      </c>
    </row>
    <row r="68" spans="2:11" x14ac:dyDescent="0.3">
      <c r="B68" s="30" t="s">
        <v>113</v>
      </c>
      <c r="C68" s="131"/>
      <c r="D68" s="131"/>
      <c r="E68" s="104"/>
      <c r="F68" s="56"/>
      <c r="G68" s="58">
        <f>IFERROR(INT(ROUND(F68,2)*(VLOOKUP(INT(E68),'Supporting data'!$L$16:$M$60,2,FALSE))*(E68/(INT(E68)))),0)</f>
        <v>0</v>
      </c>
      <c r="H68" s="40"/>
      <c r="I68" s="87">
        <f>IF(ISBLANK(H68),0,IF(H68="Ne",G68*'Supporting data'!$B$2,Příjezdy!G68*'Supporting data'!$B$4))</f>
        <v>0</v>
      </c>
      <c r="J68" s="32">
        <f t="shared" si="0"/>
        <v>0</v>
      </c>
      <c r="K68" s="34" t="str">
        <f t="shared" si="1"/>
        <v/>
      </c>
    </row>
    <row r="69" spans="2:11" x14ac:dyDescent="0.3">
      <c r="B69" s="30" t="s">
        <v>114</v>
      </c>
      <c r="C69" s="131"/>
      <c r="D69" s="131"/>
      <c r="E69" s="104"/>
      <c r="F69" s="56"/>
      <c r="G69" s="58">
        <f>IFERROR(INT(ROUND(F69,2)*(VLOOKUP(INT(E69),'Supporting data'!$L$16:$M$60,2,FALSE))*(E69/(INT(E69)))),0)</f>
        <v>0</v>
      </c>
      <c r="H69" s="40"/>
      <c r="I69" s="87">
        <f>IF(ISBLANK(H69),0,IF(H69="Ne",G69*'Supporting data'!$B$2,Příjezdy!G69*'Supporting data'!$B$4))</f>
        <v>0</v>
      </c>
      <c r="J69" s="32">
        <f t="shared" si="0"/>
        <v>0</v>
      </c>
      <c r="K69" s="34" t="str">
        <f t="shared" si="1"/>
        <v/>
      </c>
    </row>
    <row r="70" spans="2:11" x14ac:dyDescent="0.3">
      <c r="B70" s="30" t="s">
        <v>115</v>
      </c>
      <c r="C70" s="131"/>
      <c r="D70" s="131"/>
      <c r="E70" s="104"/>
      <c r="F70" s="56"/>
      <c r="G70" s="58">
        <f>IFERROR(INT(ROUND(F70,2)*(VLOOKUP(INT(E70),'Supporting data'!$L$16:$M$60,2,FALSE))*(E70/(INT(E70)))),0)</f>
        <v>0</v>
      </c>
      <c r="H70" s="40"/>
      <c r="I70" s="87">
        <f>IF(ISBLANK(H70),0,IF(H70="Ne",G70*'Supporting data'!$B$2,Příjezdy!G70*'Supporting data'!$B$4))</f>
        <v>0</v>
      </c>
      <c r="J70" s="32">
        <f t="shared" si="0"/>
        <v>0</v>
      </c>
      <c r="K70" s="34" t="str">
        <f t="shared" si="1"/>
        <v/>
      </c>
    </row>
    <row r="71" spans="2:11" x14ac:dyDescent="0.3">
      <c r="B71" s="30" t="s">
        <v>116</v>
      </c>
      <c r="C71" s="131"/>
      <c r="D71" s="131"/>
      <c r="E71" s="104"/>
      <c r="F71" s="56"/>
      <c r="G71" s="58">
        <f>IFERROR(INT(ROUND(F71,2)*(VLOOKUP(INT(E71),'Supporting data'!$L$16:$M$60,2,FALSE))*(E71/(INT(E71)))),0)</f>
        <v>0</v>
      </c>
      <c r="H71" s="40"/>
      <c r="I71" s="87">
        <f>IF(ISBLANK(H71),0,IF(H71="Ne",G71*'Supporting data'!$B$2,Příjezdy!G71*'Supporting data'!$B$4))</f>
        <v>0</v>
      </c>
      <c r="J71" s="32">
        <f t="shared" si="0"/>
        <v>0</v>
      </c>
      <c r="K71" s="34" t="str">
        <f t="shared" si="1"/>
        <v/>
      </c>
    </row>
    <row r="72" spans="2:11" x14ac:dyDescent="0.3">
      <c r="B72" s="30" t="s">
        <v>117</v>
      </c>
      <c r="C72" s="131"/>
      <c r="D72" s="131"/>
      <c r="E72" s="104"/>
      <c r="F72" s="56"/>
      <c r="G72" s="58">
        <f>IFERROR(INT(ROUND(F72,2)*(VLOOKUP(INT(E72),'Supporting data'!$L$16:$M$60,2,FALSE))*(E72/(INT(E72)))),0)</f>
        <v>0</v>
      </c>
      <c r="H72" s="40"/>
      <c r="I72" s="87">
        <f>IF(ISBLANK(H72),0,IF(H72="Ne",G72*'Supporting data'!$B$2,Příjezdy!G72*'Supporting data'!$B$4))</f>
        <v>0</v>
      </c>
      <c r="J72" s="32">
        <f t="shared" si="0"/>
        <v>0</v>
      </c>
      <c r="K72" s="34" t="str">
        <f t="shared" si="1"/>
        <v/>
      </c>
    </row>
    <row r="73" spans="2:11" x14ac:dyDescent="0.3">
      <c r="B73" s="30" t="s">
        <v>118</v>
      </c>
      <c r="C73" s="131"/>
      <c r="D73" s="131"/>
      <c r="E73" s="104"/>
      <c r="F73" s="56"/>
      <c r="G73" s="58">
        <f>IFERROR(INT(ROUND(F73,2)*(VLOOKUP(INT(E73),'Supporting data'!$L$16:$M$60,2,FALSE))*(E73/(INT(E73)))),0)</f>
        <v>0</v>
      </c>
      <c r="H73" s="40"/>
      <c r="I73" s="87">
        <f>IF(ISBLANK(H73),0,IF(H73="Ne",G73*'Supporting data'!$B$2,Příjezdy!G73*'Supporting data'!$B$4))</f>
        <v>0</v>
      </c>
      <c r="J73" s="32">
        <f t="shared" si="0"/>
        <v>0</v>
      </c>
      <c r="K73" s="34" t="str">
        <f t="shared" si="1"/>
        <v/>
      </c>
    </row>
    <row r="74" spans="2:11" x14ac:dyDescent="0.3">
      <c r="B74" s="30" t="s">
        <v>119</v>
      </c>
      <c r="C74" s="131"/>
      <c r="D74" s="131"/>
      <c r="E74" s="104"/>
      <c r="F74" s="56"/>
      <c r="G74" s="58">
        <f>IFERROR(INT(ROUND(F74,2)*(VLOOKUP(INT(E74),'Supporting data'!$L$16:$M$60,2,FALSE))*(E74/(INT(E74)))),0)</f>
        <v>0</v>
      </c>
      <c r="H74" s="40"/>
      <c r="I74" s="87">
        <f>IF(ISBLANK(H74),0,IF(H74="Ne",G74*'Supporting data'!$B$2,Příjezdy!G74*'Supporting data'!$B$4))</f>
        <v>0</v>
      </c>
      <c r="J74" s="32">
        <f t="shared" ref="J74:J137" si="2">IF(I74&gt;0,IF(ISTEXT(C74)=TRUE,0,1),0)</f>
        <v>0</v>
      </c>
      <c r="K74" s="34" t="str">
        <f t="shared" si="1"/>
        <v/>
      </c>
    </row>
    <row r="75" spans="2:11" x14ac:dyDescent="0.3">
      <c r="B75" s="30" t="s">
        <v>120</v>
      </c>
      <c r="C75" s="131"/>
      <c r="D75" s="131"/>
      <c r="E75" s="104"/>
      <c r="F75" s="56"/>
      <c r="G75" s="58">
        <f>IFERROR(INT(ROUND(F75,2)*(VLOOKUP(INT(E75),'Supporting data'!$L$16:$M$60,2,FALSE))*(E75/(INT(E75)))),0)</f>
        <v>0</v>
      </c>
      <c r="H75" s="40"/>
      <c r="I75" s="87">
        <f>IF(ISBLANK(H75),0,IF(H75="Ne",G75*'Supporting data'!$B$2,Příjezdy!G75*'Supporting data'!$B$4))</f>
        <v>0</v>
      </c>
      <c r="J75" s="32">
        <f t="shared" si="2"/>
        <v>0</v>
      </c>
      <c r="K75" s="34" t="str">
        <f t="shared" ref="K75:K138" si="3">IF(I75&gt;0,1,"")</f>
        <v/>
      </c>
    </row>
    <row r="76" spans="2:11" x14ac:dyDescent="0.3">
      <c r="B76" s="30" t="s">
        <v>121</v>
      </c>
      <c r="C76" s="131"/>
      <c r="D76" s="131"/>
      <c r="E76" s="104"/>
      <c r="F76" s="56"/>
      <c r="G76" s="58">
        <f>IFERROR(INT(ROUND(F76,2)*(VLOOKUP(INT(E76),'Supporting data'!$L$16:$M$60,2,FALSE))*(E76/(INT(E76)))),0)</f>
        <v>0</v>
      </c>
      <c r="H76" s="40"/>
      <c r="I76" s="87">
        <f>IF(ISBLANK(H76),0,IF(H76="Ne",G76*'Supporting data'!$B$2,Příjezdy!G76*'Supporting data'!$B$4))</f>
        <v>0</v>
      </c>
      <c r="J76" s="32">
        <f t="shared" si="2"/>
        <v>0</v>
      </c>
      <c r="K76" s="34" t="str">
        <f t="shared" si="3"/>
        <v/>
      </c>
    </row>
    <row r="77" spans="2:11" x14ac:dyDescent="0.3">
      <c r="B77" s="30" t="s">
        <v>122</v>
      </c>
      <c r="C77" s="131"/>
      <c r="D77" s="131"/>
      <c r="E77" s="104"/>
      <c r="F77" s="56"/>
      <c r="G77" s="58">
        <f>IFERROR(INT(ROUND(F77,2)*(VLOOKUP(INT(E77),'Supporting data'!$L$16:$M$60,2,FALSE))*(E77/(INT(E77)))),0)</f>
        <v>0</v>
      </c>
      <c r="H77" s="40"/>
      <c r="I77" s="87">
        <f>IF(ISBLANK(H77),0,IF(H77="Ne",G77*'Supporting data'!$B$2,Příjezdy!G77*'Supporting data'!$B$4))</f>
        <v>0</v>
      </c>
      <c r="J77" s="32">
        <f t="shared" si="2"/>
        <v>0</v>
      </c>
      <c r="K77" s="34" t="str">
        <f t="shared" si="3"/>
        <v/>
      </c>
    </row>
    <row r="78" spans="2:11" x14ac:dyDescent="0.3">
      <c r="B78" s="30" t="s">
        <v>123</v>
      </c>
      <c r="C78" s="131"/>
      <c r="D78" s="131"/>
      <c r="E78" s="104"/>
      <c r="F78" s="56"/>
      <c r="G78" s="58">
        <f>IFERROR(INT(ROUND(F78,2)*(VLOOKUP(INT(E78),'Supporting data'!$L$16:$M$60,2,FALSE))*(E78/(INT(E78)))),0)</f>
        <v>0</v>
      </c>
      <c r="H78" s="40"/>
      <c r="I78" s="87">
        <f>IF(ISBLANK(H78),0,IF(H78="Ne",G78*'Supporting data'!$B$2,Příjezdy!G78*'Supporting data'!$B$4))</f>
        <v>0</v>
      </c>
      <c r="J78" s="32">
        <f t="shared" si="2"/>
        <v>0</v>
      </c>
      <c r="K78" s="34" t="str">
        <f t="shared" si="3"/>
        <v/>
      </c>
    </row>
    <row r="79" spans="2:11" x14ac:dyDescent="0.3">
      <c r="B79" s="30" t="s">
        <v>124</v>
      </c>
      <c r="C79" s="131"/>
      <c r="D79" s="131"/>
      <c r="E79" s="104"/>
      <c r="F79" s="56"/>
      <c r="G79" s="58">
        <f>IFERROR(INT(ROUND(F79,2)*(VLOOKUP(INT(E79),'Supporting data'!$L$16:$M$60,2,FALSE))*(E79/(INT(E79)))),0)</f>
        <v>0</v>
      </c>
      <c r="H79" s="40"/>
      <c r="I79" s="87">
        <f>IF(ISBLANK(H79),0,IF(H79="Ne",G79*'Supporting data'!$B$2,Příjezdy!G79*'Supporting data'!$B$4))</f>
        <v>0</v>
      </c>
      <c r="J79" s="32">
        <f t="shared" si="2"/>
        <v>0</v>
      </c>
      <c r="K79" s="34" t="str">
        <f t="shared" si="3"/>
        <v/>
      </c>
    </row>
    <row r="80" spans="2:11" x14ac:dyDescent="0.3">
      <c r="B80" s="30" t="s">
        <v>125</v>
      </c>
      <c r="C80" s="131"/>
      <c r="D80" s="131"/>
      <c r="E80" s="104"/>
      <c r="F80" s="56"/>
      <c r="G80" s="58">
        <f>IFERROR(INT(ROUND(F80,2)*(VLOOKUP(INT(E80),'Supporting data'!$L$16:$M$60,2,FALSE))*(E80/(INT(E80)))),0)</f>
        <v>0</v>
      </c>
      <c r="H80" s="40"/>
      <c r="I80" s="87">
        <f>IF(ISBLANK(H80),0,IF(H80="Ne",G80*'Supporting data'!$B$2,Příjezdy!G80*'Supporting data'!$B$4))</f>
        <v>0</v>
      </c>
      <c r="J80" s="32">
        <f t="shared" si="2"/>
        <v>0</v>
      </c>
      <c r="K80" s="34" t="str">
        <f t="shared" si="3"/>
        <v/>
      </c>
    </row>
    <row r="81" spans="2:11" x14ac:dyDescent="0.3">
      <c r="B81" s="30" t="s">
        <v>126</v>
      </c>
      <c r="C81" s="131"/>
      <c r="D81" s="131"/>
      <c r="E81" s="104"/>
      <c r="F81" s="56"/>
      <c r="G81" s="58">
        <f>IFERROR(INT(ROUND(F81,2)*(VLOOKUP(INT(E81),'Supporting data'!$L$16:$M$60,2,FALSE))*(E81/(INT(E81)))),0)</f>
        <v>0</v>
      </c>
      <c r="H81" s="40"/>
      <c r="I81" s="87">
        <f>IF(ISBLANK(H81),0,IF(H81="Ne",G81*'Supporting data'!$B$2,Příjezdy!G81*'Supporting data'!$B$4))</f>
        <v>0</v>
      </c>
      <c r="J81" s="32">
        <f t="shared" si="2"/>
        <v>0</v>
      </c>
      <c r="K81" s="34" t="str">
        <f t="shared" si="3"/>
        <v/>
      </c>
    </row>
    <row r="82" spans="2:11" x14ac:dyDescent="0.3">
      <c r="B82" s="30" t="s">
        <v>127</v>
      </c>
      <c r="C82" s="131"/>
      <c r="D82" s="131"/>
      <c r="E82" s="104"/>
      <c r="F82" s="56"/>
      <c r="G82" s="58">
        <f>IFERROR(INT(ROUND(F82,2)*(VLOOKUP(INT(E82),'Supporting data'!$L$16:$M$60,2,FALSE))*(E82/(INT(E82)))),0)</f>
        <v>0</v>
      </c>
      <c r="H82" s="40"/>
      <c r="I82" s="87">
        <f>IF(ISBLANK(H82),0,IF(H82="Ne",G82*'Supporting data'!$B$2,Příjezdy!G82*'Supporting data'!$B$4))</f>
        <v>0</v>
      </c>
      <c r="J82" s="32">
        <f t="shared" si="2"/>
        <v>0</v>
      </c>
      <c r="K82" s="34" t="str">
        <f t="shared" si="3"/>
        <v/>
      </c>
    </row>
    <row r="83" spans="2:11" x14ac:dyDescent="0.3">
      <c r="B83" s="30" t="s">
        <v>128</v>
      </c>
      <c r="C83" s="131"/>
      <c r="D83" s="131"/>
      <c r="E83" s="104"/>
      <c r="F83" s="56"/>
      <c r="G83" s="58">
        <f>IFERROR(INT(ROUND(F83,2)*(VLOOKUP(INT(E83),'Supporting data'!$L$16:$M$60,2,FALSE))*(E83/(INT(E83)))),0)</f>
        <v>0</v>
      </c>
      <c r="H83" s="40"/>
      <c r="I83" s="87">
        <f>IF(ISBLANK(H83),0,IF(H83="Ne",G83*'Supporting data'!$B$2,Příjezdy!G83*'Supporting data'!$B$4))</f>
        <v>0</v>
      </c>
      <c r="J83" s="32">
        <f t="shared" si="2"/>
        <v>0</v>
      </c>
      <c r="K83" s="34" t="str">
        <f t="shared" si="3"/>
        <v/>
      </c>
    </row>
    <row r="84" spans="2:11" x14ac:dyDescent="0.3">
      <c r="B84" s="30" t="s">
        <v>129</v>
      </c>
      <c r="C84" s="131"/>
      <c r="D84" s="131"/>
      <c r="E84" s="104"/>
      <c r="F84" s="56"/>
      <c r="G84" s="58">
        <f>IFERROR(INT(ROUND(F84,2)*(VLOOKUP(INT(E84),'Supporting data'!$L$16:$M$60,2,FALSE))*(E84/(INT(E84)))),0)</f>
        <v>0</v>
      </c>
      <c r="H84" s="40"/>
      <c r="I84" s="87">
        <f>IF(ISBLANK(H84),0,IF(H84="Ne",G84*'Supporting data'!$B$2,Příjezdy!G84*'Supporting data'!$B$4))</f>
        <v>0</v>
      </c>
      <c r="J84" s="32">
        <f t="shared" si="2"/>
        <v>0</v>
      </c>
      <c r="K84" s="34" t="str">
        <f t="shared" si="3"/>
        <v/>
      </c>
    </row>
    <row r="85" spans="2:11" x14ac:dyDescent="0.3">
      <c r="B85" s="30" t="s">
        <v>130</v>
      </c>
      <c r="C85" s="131"/>
      <c r="D85" s="131"/>
      <c r="E85" s="104"/>
      <c r="F85" s="56"/>
      <c r="G85" s="58">
        <f>IFERROR(INT(ROUND(F85,2)*(VLOOKUP(INT(E85),'Supporting data'!$L$16:$M$60,2,FALSE))*(E85/(INT(E85)))),0)</f>
        <v>0</v>
      </c>
      <c r="H85" s="40"/>
      <c r="I85" s="87">
        <f>IF(ISBLANK(H85),0,IF(H85="Ne",G85*'Supporting data'!$B$2,Příjezdy!G85*'Supporting data'!$B$4))</f>
        <v>0</v>
      </c>
      <c r="J85" s="32">
        <f t="shared" si="2"/>
        <v>0</v>
      </c>
      <c r="K85" s="34" t="str">
        <f t="shared" si="3"/>
        <v/>
      </c>
    </row>
    <row r="86" spans="2:11" x14ac:dyDescent="0.3">
      <c r="B86" s="30" t="s">
        <v>131</v>
      </c>
      <c r="C86" s="131"/>
      <c r="D86" s="131"/>
      <c r="E86" s="104"/>
      <c r="F86" s="56"/>
      <c r="G86" s="58">
        <f>IFERROR(INT(ROUND(F86,2)*(VLOOKUP(INT(E86),'Supporting data'!$L$16:$M$60,2,FALSE))*(E86/(INT(E86)))),0)</f>
        <v>0</v>
      </c>
      <c r="H86" s="40"/>
      <c r="I86" s="87">
        <f>IF(ISBLANK(H86),0,IF(H86="Ne",G86*'Supporting data'!$B$2,Příjezdy!G86*'Supporting data'!$B$4))</f>
        <v>0</v>
      </c>
      <c r="J86" s="32">
        <f t="shared" si="2"/>
        <v>0</v>
      </c>
      <c r="K86" s="34" t="str">
        <f t="shared" si="3"/>
        <v/>
      </c>
    </row>
    <row r="87" spans="2:11" x14ac:dyDescent="0.3">
      <c r="B87" s="30" t="s">
        <v>132</v>
      </c>
      <c r="C87" s="131"/>
      <c r="D87" s="131"/>
      <c r="E87" s="104"/>
      <c r="F87" s="56"/>
      <c r="G87" s="58">
        <f>IFERROR(INT(ROUND(F87,2)*(VLOOKUP(INT(E87),'Supporting data'!$L$16:$M$60,2,FALSE))*(E87/(INT(E87)))),0)</f>
        <v>0</v>
      </c>
      <c r="H87" s="40"/>
      <c r="I87" s="87">
        <f>IF(ISBLANK(H87),0,IF(H87="Ne",G87*'Supporting data'!$B$2,Příjezdy!G87*'Supporting data'!$B$4))</f>
        <v>0</v>
      </c>
      <c r="J87" s="32">
        <f t="shared" si="2"/>
        <v>0</v>
      </c>
      <c r="K87" s="34" t="str">
        <f t="shared" si="3"/>
        <v/>
      </c>
    </row>
    <row r="88" spans="2:11" x14ac:dyDescent="0.3">
      <c r="B88" s="30" t="s">
        <v>133</v>
      </c>
      <c r="C88" s="131"/>
      <c r="D88" s="131"/>
      <c r="E88" s="104"/>
      <c r="F88" s="56"/>
      <c r="G88" s="58">
        <f>IFERROR(INT(ROUND(F88,2)*(VLOOKUP(INT(E88),'Supporting data'!$L$16:$M$60,2,FALSE))*(E88/(INT(E88)))),0)</f>
        <v>0</v>
      </c>
      <c r="H88" s="40"/>
      <c r="I88" s="87">
        <f>IF(ISBLANK(H88),0,IF(H88="Ne",G88*'Supporting data'!$B$2,Příjezdy!G88*'Supporting data'!$B$4))</f>
        <v>0</v>
      </c>
      <c r="J88" s="32">
        <f t="shared" si="2"/>
        <v>0</v>
      </c>
      <c r="K88" s="34" t="str">
        <f t="shared" si="3"/>
        <v/>
      </c>
    </row>
    <row r="89" spans="2:11" x14ac:dyDescent="0.3">
      <c r="B89" s="30" t="s">
        <v>134</v>
      </c>
      <c r="C89" s="131"/>
      <c r="D89" s="131"/>
      <c r="E89" s="104"/>
      <c r="F89" s="56"/>
      <c r="G89" s="58">
        <f>IFERROR(INT(ROUND(F89,2)*(VLOOKUP(INT(E89),'Supporting data'!$L$16:$M$60,2,FALSE))*(E89/(INT(E89)))),0)</f>
        <v>0</v>
      </c>
      <c r="H89" s="40"/>
      <c r="I89" s="87">
        <f>IF(ISBLANK(H89),0,IF(H89="Ne",G89*'Supporting data'!$B$2,Příjezdy!G89*'Supporting data'!$B$4))</f>
        <v>0</v>
      </c>
      <c r="J89" s="32">
        <f t="shared" si="2"/>
        <v>0</v>
      </c>
      <c r="K89" s="34" t="str">
        <f t="shared" si="3"/>
        <v/>
      </c>
    </row>
    <row r="90" spans="2:11" x14ac:dyDescent="0.3">
      <c r="B90" s="30" t="s">
        <v>135</v>
      </c>
      <c r="C90" s="131"/>
      <c r="D90" s="131"/>
      <c r="E90" s="104"/>
      <c r="F90" s="56"/>
      <c r="G90" s="58">
        <f>IFERROR(INT(ROUND(F90,2)*(VLOOKUP(INT(E90),'Supporting data'!$L$16:$M$60,2,FALSE))*(E90/(INT(E90)))),0)</f>
        <v>0</v>
      </c>
      <c r="H90" s="40"/>
      <c r="I90" s="87">
        <f>IF(ISBLANK(H90),0,IF(H90="Ne",G90*'Supporting data'!$B$2,Příjezdy!G90*'Supporting data'!$B$4))</f>
        <v>0</v>
      </c>
      <c r="J90" s="32">
        <f t="shared" si="2"/>
        <v>0</v>
      </c>
      <c r="K90" s="34" t="str">
        <f t="shared" si="3"/>
        <v/>
      </c>
    </row>
    <row r="91" spans="2:11" x14ac:dyDescent="0.3">
      <c r="B91" s="30" t="s">
        <v>136</v>
      </c>
      <c r="C91" s="131"/>
      <c r="D91" s="131"/>
      <c r="E91" s="104"/>
      <c r="F91" s="56"/>
      <c r="G91" s="58">
        <f>IFERROR(INT(ROUND(F91,2)*(VLOOKUP(INT(E91),'Supporting data'!$L$16:$M$60,2,FALSE))*(E91/(INT(E91)))),0)</f>
        <v>0</v>
      </c>
      <c r="H91" s="40"/>
      <c r="I91" s="87">
        <f>IF(ISBLANK(H91),0,IF(H91="Ne",G91*'Supporting data'!$B$2,Příjezdy!G91*'Supporting data'!$B$4))</f>
        <v>0</v>
      </c>
      <c r="J91" s="32">
        <f t="shared" si="2"/>
        <v>0</v>
      </c>
      <c r="K91" s="34" t="str">
        <f t="shared" si="3"/>
        <v/>
      </c>
    </row>
    <row r="92" spans="2:11" x14ac:dyDescent="0.3">
      <c r="B92" s="30" t="s">
        <v>137</v>
      </c>
      <c r="C92" s="131"/>
      <c r="D92" s="131"/>
      <c r="E92" s="104"/>
      <c r="F92" s="56"/>
      <c r="G92" s="58">
        <f>IFERROR(INT(ROUND(F92,2)*(VLOOKUP(INT(E92),'Supporting data'!$L$16:$M$60,2,FALSE))*(E92/(INT(E92)))),0)</f>
        <v>0</v>
      </c>
      <c r="H92" s="40"/>
      <c r="I92" s="87">
        <f>IF(ISBLANK(H92),0,IF(H92="Ne",G92*'Supporting data'!$B$2,Příjezdy!G92*'Supporting data'!$B$4))</f>
        <v>0</v>
      </c>
      <c r="J92" s="32">
        <f t="shared" si="2"/>
        <v>0</v>
      </c>
      <c r="K92" s="34" t="str">
        <f t="shared" si="3"/>
        <v/>
      </c>
    </row>
    <row r="93" spans="2:11" x14ac:dyDescent="0.3">
      <c r="B93" s="30" t="s">
        <v>138</v>
      </c>
      <c r="C93" s="131"/>
      <c r="D93" s="131"/>
      <c r="E93" s="104"/>
      <c r="F93" s="56"/>
      <c r="G93" s="58">
        <f>IFERROR(INT(ROUND(F93,2)*(VLOOKUP(INT(E93),'Supporting data'!$L$16:$M$60,2,FALSE))*(E93/(INT(E93)))),0)</f>
        <v>0</v>
      </c>
      <c r="H93" s="40"/>
      <c r="I93" s="87">
        <f>IF(ISBLANK(H93),0,IF(H93="Ne",G93*'Supporting data'!$B$2,Příjezdy!G93*'Supporting data'!$B$4))</f>
        <v>0</v>
      </c>
      <c r="J93" s="32">
        <f t="shared" si="2"/>
        <v>0</v>
      </c>
      <c r="K93" s="34" t="str">
        <f t="shared" si="3"/>
        <v/>
      </c>
    </row>
    <row r="94" spans="2:11" x14ac:dyDescent="0.3">
      <c r="B94" s="30" t="s">
        <v>139</v>
      </c>
      <c r="C94" s="131"/>
      <c r="D94" s="131"/>
      <c r="E94" s="104"/>
      <c r="F94" s="56"/>
      <c r="G94" s="58">
        <f>IFERROR(INT(ROUND(F94,2)*(VLOOKUP(INT(E94),'Supporting data'!$L$16:$M$60,2,FALSE))*(E94/(INT(E94)))),0)</f>
        <v>0</v>
      </c>
      <c r="H94" s="40"/>
      <c r="I94" s="87">
        <f>IF(ISBLANK(H94),0,IF(H94="Ne",G94*'Supporting data'!$B$2,Příjezdy!G94*'Supporting data'!$B$4))</f>
        <v>0</v>
      </c>
      <c r="J94" s="32">
        <f t="shared" si="2"/>
        <v>0</v>
      </c>
      <c r="K94" s="34" t="str">
        <f t="shared" si="3"/>
        <v/>
      </c>
    </row>
    <row r="95" spans="2:11" x14ac:dyDescent="0.3">
      <c r="B95" s="30" t="s">
        <v>140</v>
      </c>
      <c r="C95" s="131"/>
      <c r="D95" s="131"/>
      <c r="E95" s="104"/>
      <c r="F95" s="56"/>
      <c r="G95" s="58">
        <f>IFERROR(INT(ROUND(F95,2)*(VLOOKUP(INT(E95),'Supporting data'!$L$16:$M$60,2,FALSE))*(E95/(INT(E95)))),0)</f>
        <v>0</v>
      </c>
      <c r="H95" s="40"/>
      <c r="I95" s="87">
        <f>IF(ISBLANK(H95),0,IF(H95="Ne",G95*'Supporting data'!$B$2,Příjezdy!G95*'Supporting data'!$B$4))</f>
        <v>0</v>
      </c>
      <c r="J95" s="32">
        <f t="shared" si="2"/>
        <v>0</v>
      </c>
      <c r="K95" s="34" t="str">
        <f t="shared" si="3"/>
        <v/>
      </c>
    </row>
    <row r="96" spans="2:11" x14ac:dyDescent="0.3">
      <c r="B96" s="30" t="s">
        <v>141</v>
      </c>
      <c r="C96" s="131"/>
      <c r="D96" s="131"/>
      <c r="E96" s="104"/>
      <c r="F96" s="56"/>
      <c r="G96" s="58">
        <f>IFERROR(INT(ROUND(F96,2)*(VLOOKUP(INT(E96),'Supporting data'!$L$16:$M$60,2,FALSE))*(E96/(INT(E96)))),0)</f>
        <v>0</v>
      </c>
      <c r="H96" s="40"/>
      <c r="I96" s="87">
        <f>IF(ISBLANK(H96),0,IF(H96="Ne",G96*'Supporting data'!$B$2,Příjezdy!G96*'Supporting data'!$B$4))</f>
        <v>0</v>
      </c>
      <c r="J96" s="32">
        <f t="shared" si="2"/>
        <v>0</v>
      </c>
      <c r="K96" s="34" t="str">
        <f t="shared" si="3"/>
        <v/>
      </c>
    </row>
    <row r="97" spans="2:11" x14ac:dyDescent="0.3">
      <c r="B97" s="30" t="s">
        <v>142</v>
      </c>
      <c r="C97" s="131"/>
      <c r="D97" s="131"/>
      <c r="E97" s="104"/>
      <c r="F97" s="56"/>
      <c r="G97" s="58">
        <f>IFERROR(INT(ROUND(F97,2)*(VLOOKUP(INT(E97),'Supporting data'!$L$16:$M$60,2,FALSE))*(E97/(INT(E97)))),0)</f>
        <v>0</v>
      </c>
      <c r="H97" s="40"/>
      <c r="I97" s="87">
        <f>IF(ISBLANK(H97),0,IF(H97="Ne",G97*'Supporting data'!$B$2,Příjezdy!G97*'Supporting data'!$B$4))</f>
        <v>0</v>
      </c>
      <c r="J97" s="32">
        <f t="shared" si="2"/>
        <v>0</v>
      </c>
      <c r="K97" s="34" t="str">
        <f t="shared" si="3"/>
        <v/>
      </c>
    </row>
    <row r="98" spans="2:11" x14ac:dyDescent="0.3">
      <c r="B98" s="30" t="s">
        <v>143</v>
      </c>
      <c r="C98" s="131"/>
      <c r="D98" s="131"/>
      <c r="E98" s="104"/>
      <c r="F98" s="56"/>
      <c r="G98" s="58">
        <f>IFERROR(INT(ROUND(F98,2)*(VLOOKUP(INT(E98),'Supporting data'!$L$16:$M$60,2,FALSE))*(E98/(INT(E98)))),0)</f>
        <v>0</v>
      </c>
      <c r="H98" s="40"/>
      <c r="I98" s="87">
        <f>IF(ISBLANK(H98),0,IF(H98="Ne",G98*'Supporting data'!$B$2,Příjezdy!G98*'Supporting data'!$B$4))</f>
        <v>0</v>
      </c>
      <c r="J98" s="32">
        <f t="shared" si="2"/>
        <v>0</v>
      </c>
      <c r="K98" s="34" t="str">
        <f t="shared" si="3"/>
        <v/>
      </c>
    </row>
    <row r="99" spans="2:11" x14ac:dyDescent="0.3">
      <c r="B99" s="30" t="s">
        <v>144</v>
      </c>
      <c r="C99" s="131"/>
      <c r="D99" s="131"/>
      <c r="E99" s="104"/>
      <c r="F99" s="56"/>
      <c r="G99" s="58">
        <f>IFERROR(INT(ROUND(F99,2)*(VLOOKUP(INT(E99),'Supporting data'!$L$16:$M$60,2,FALSE))*(E99/(INT(E99)))),0)</f>
        <v>0</v>
      </c>
      <c r="H99" s="40"/>
      <c r="I99" s="87">
        <f>IF(ISBLANK(H99),0,IF(H99="Ne",G99*'Supporting data'!$B$2,Příjezdy!G99*'Supporting data'!$B$4))</f>
        <v>0</v>
      </c>
      <c r="J99" s="32">
        <f t="shared" si="2"/>
        <v>0</v>
      </c>
      <c r="K99" s="34" t="str">
        <f t="shared" si="3"/>
        <v/>
      </c>
    </row>
    <row r="100" spans="2:11" x14ac:dyDescent="0.3">
      <c r="B100" s="30" t="s">
        <v>145</v>
      </c>
      <c r="C100" s="131"/>
      <c r="D100" s="131"/>
      <c r="E100" s="104"/>
      <c r="F100" s="56"/>
      <c r="G100" s="58">
        <f>IFERROR(INT(ROUND(F100,2)*(VLOOKUP(INT(E100),'Supporting data'!$L$16:$M$60,2,FALSE))*(E100/(INT(E100)))),0)</f>
        <v>0</v>
      </c>
      <c r="H100" s="40"/>
      <c r="I100" s="87">
        <f>IF(ISBLANK(H100),0,IF(H100="Ne",G100*'Supporting data'!$B$2,Příjezdy!G100*'Supporting data'!$B$4))</f>
        <v>0</v>
      </c>
      <c r="J100" s="32">
        <f t="shared" si="2"/>
        <v>0</v>
      </c>
      <c r="K100" s="34" t="str">
        <f t="shared" si="3"/>
        <v/>
      </c>
    </row>
    <row r="101" spans="2:11" x14ac:dyDescent="0.3">
      <c r="B101" s="30" t="s">
        <v>146</v>
      </c>
      <c r="C101" s="131"/>
      <c r="D101" s="131"/>
      <c r="E101" s="104"/>
      <c r="F101" s="56"/>
      <c r="G101" s="58">
        <f>IFERROR(INT(ROUND(F101,2)*(VLOOKUP(INT(E101),'Supporting data'!$L$16:$M$60,2,FALSE))*(E101/(INT(E101)))),0)</f>
        <v>0</v>
      </c>
      <c r="H101" s="40"/>
      <c r="I101" s="87">
        <f>IF(ISBLANK(H101),0,IF(H101="Ne",G101*'Supporting data'!$B$2,Příjezdy!G101*'Supporting data'!$B$4))</f>
        <v>0</v>
      </c>
      <c r="J101" s="32">
        <f t="shared" si="2"/>
        <v>0</v>
      </c>
      <c r="K101" s="34" t="str">
        <f t="shared" si="3"/>
        <v/>
      </c>
    </row>
    <row r="102" spans="2:11" x14ac:dyDescent="0.3">
      <c r="B102" s="30" t="s">
        <v>147</v>
      </c>
      <c r="C102" s="131"/>
      <c r="D102" s="131"/>
      <c r="E102" s="104"/>
      <c r="F102" s="56"/>
      <c r="G102" s="58">
        <f>IFERROR(INT(ROUND(F102,2)*(VLOOKUP(INT(E102),'Supporting data'!$L$16:$M$60,2,FALSE))*(E102/(INT(E102)))),0)</f>
        <v>0</v>
      </c>
      <c r="H102" s="40"/>
      <c r="I102" s="87">
        <f>IF(ISBLANK(H102),0,IF(H102="Ne",G102*'Supporting data'!$B$2,Příjezdy!G102*'Supporting data'!$B$4))</f>
        <v>0</v>
      </c>
      <c r="J102" s="32">
        <f t="shared" si="2"/>
        <v>0</v>
      </c>
      <c r="K102" s="34" t="str">
        <f t="shared" si="3"/>
        <v/>
      </c>
    </row>
    <row r="103" spans="2:11" x14ac:dyDescent="0.3">
      <c r="B103" s="30" t="s">
        <v>148</v>
      </c>
      <c r="C103" s="131"/>
      <c r="D103" s="131"/>
      <c r="E103" s="104"/>
      <c r="F103" s="56"/>
      <c r="G103" s="58">
        <f>IFERROR(INT(ROUND(F103,2)*(VLOOKUP(INT(E103),'Supporting data'!$L$16:$M$60,2,FALSE))*(E103/(INT(E103)))),0)</f>
        <v>0</v>
      </c>
      <c r="H103" s="40"/>
      <c r="I103" s="87">
        <f>IF(ISBLANK(H103),0,IF(H103="Ne",G103*'Supporting data'!$B$2,Příjezdy!G103*'Supporting data'!$B$4))</f>
        <v>0</v>
      </c>
      <c r="J103" s="32">
        <f t="shared" si="2"/>
        <v>0</v>
      </c>
      <c r="K103" s="34" t="str">
        <f t="shared" si="3"/>
        <v/>
      </c>
    </row>
    <row r="104" spans="2:11" x14ac:dyDescent="0.3">
      <c r="B104" s="30" t="s">
        <v>149</v>
      </c>
      <c r="C104" s="131"/>
      <c r="D104" s="131"/>
      <c r="E104" s="104"/>
      <c r="F104" s="56"/>
      <c r="G104" s="58">
        <f>IFERROR(INT(ROUND(F104,2)*(VLOOKUP(INT(E104),'Supporting data'!$L$16:$M$60,2,FALSE))*(E104/(INT(E104)))),0)</f>
        <v>0</v>
      </c>
      <c r="H104" s="40"/>
      <c r="I104" s="87">
        <f>IF(ISBLANK(H104),0,IF(H104="Ne",G104*'Supporting data'!$B$2,Příjezdy!G104*'Supporting data'!$B$4))</f>
        <v>0</v>
      </c>
      <c r="J104" s="32">
        <f t="shared" si="2"/>
        <v>0</v>
      </c>
      <c r="K104" s="34" t="str">
        <f t="shared" si="3"/>
        <v/>
      </c>
    </row>
    <row r="105" spans="2:11" x14ac:dyDescent="0.3">
      <c r="B105" s="30" t="s">
        <v>150</v>
      </c>
      <c r="C105" s="131"/>
      <c r="D105" s="131"/>
      <c r="E105" s="104"/>
      <c r="F105" s="56"/>
      <c r="G105" s="58">
        <f>IFERROR(INT(ROUND(F105,2)*(VLOOKUP(INT(E105),'Supporting data'!$L$16:$M$60,2,FALSE))*(E105/(INT(E105)))),0)</f>
        <v>0</v>
      </c>
      <c r="H105" s="40"/>
      <c r="I105" s="87">
        <f>IF(ISBLANK(H105),0,IF(H105="Ne",G105*'Supporting data'!$B$2,Příjezdy!G105*'Supporting data'!$B$4))</f>
        <v>0</v>
      </c>
      <c r="J105" s="32">
        <f t="shared" si="2"/>
        <v>0</v>
      </c>
      <c r="K105" s="34" t="str">
        <f t="shared" si="3"/>
        <v/>
      </c>
    </row>
    <row r="106" spans="2:11" x14ac:dyDescent="0.3">
      <c r="B106" s="30" t="s">
        <v>151</v>
      </c>
      <c r="C106" s="131"/>
      <c r="D106" s="131"/>
      <c r="E106" s="104"/>
      <c r="F106" s="56"/>
      <c r="G106" s="58">
        <f>IFERROR(INT(ROUND(F106,2)*(VLOOKUP(INT(E106),'Supporting data'!$L$16:$M$60,2,FALSE))*(E106/(INT(E106)))),0)</f>
        <v>0</v>
      </c>
      <c r="H106" s="40"/>
      <c r="I106" s="87">
        <f>IF(ISBLANK(H106),0,IF(H106="Ne",G106*'Supporting data'!$B$2,Příjezdy!G106*'Supporting data'!$B$4))</f>
        <v>0</v>
      </c>
      <c r="J106" s="32">
        <f t="shared" si="2"/>
        <v>0</v>
      </c>
      <c r="K106" s="34" t="str">
        <f t="shared" si="3"/>
        <v/>
      </c>
    </row>
    <row r="107" spans="2:11" x14ac:dyDescent="0.3">
      <c r="B107" s="30" t="s">
        <v>152</v>
      </c>
      <c r="C107" s="131"/>
      <c r="D107" s="131"/>
      <c r="E107" s="104"/>
      <c r="F107" s="56"/>
      <c r="G107" s="58">
        <f>IFERROR(INT(ROUND(F107,2)*(VLOOKUP(INT(E107),'Supporting data'!$L$16:$M$60,2,FALSE))*(E107/(INT(E107)))),0)</f>
        <v>0</v>
      </c>
      <c r="H107" s="40"/>
      <c r="I107" s="87">
        <f>IF(ISBLANK(H107),0,IF(H107="Ne",G107*'Supporting data'!$B$2,Příjezdy!G107*'Supporting data'!$B$4))</f>
        <v>0</v>
      </c>
      <c r="J107" s="32">
        <f t="shared" si="2"/>
        <v>0</v>
      </c>
      <c r="K107" s="34" t="str">
        <f t="shared" si="3"/>
        <v/>
      </c>
    </row>
    <row r="108" spans="2:11" x14ac:dyDescent="0.3">
      <c r="B108" s="30" t="s">
        <v>153</v>
      </c>
      <c r="C108" s="131"/>
      <c r="D108" s="131"/>
      <c r="E108" s="104"/>
      <c r="F108" s="56"/>
      <c r="G108" s="58">
        <f>IFERROR(INT(ROUND(F108,2)*(VLOOKUP(INT(E108),'Supporting data'!$L$16:$M$60,2,FALSE))*(E108/(INT(E108)))),0)</f>
        <v>0</v>
      </c>
      <c r="H108" s="40"/>
      <c r="I108" s="87">
        <f>IF(ISBLANK(H108),0,IF(H108="Ne",G108*'Supporting data'!$B$2,Příjezdy!G108*'Supporting data'!$B$4))</f>
        <v>0</v>
      </c>
      <c r="J108" s="32">
        <f t="shared" si="2"/>
        <v>0</v>
      </c>
      <c r="K108" s="34" t="str">
        <f t="shared" si="3"/>
        <v/>
      </c>
    </row>
    <row r="109" spans="2:11" x14ac:dyDescent="0.3">
      <c r="B109" s="30" t="s">
        <v>154</v>
      </c>
      <c r="C109" s="131"/>
      <c r="D109" s="131"/>
      <c r="E109" s="104"/>
      <c r="F109" s="56"/>
      <c r="G109" s="58">
        <f>IFERROR(INT(ROUND(F109,2)*(VLOOKUP(INT(E109),'Supporting data'!$L$16:$M$60,2,FALSE))*(E109/(INT(E109)))),0)</f>
        <v>0</v>
      </c>
      <c r="H109" s="40"/>
      <c r="I109" s="87">
        <f>IF(ISBLANK(H109),0,IF(H109="Ne",G109*'Supporting data'!$B$2,Příjezdy!G109*'Supporting data'!$B$4))</f>
        <v>0</v>
      </c>
      <c r="J109" s="32">
        <f t="shared" si="2"/>
        <v>0</v>
      </c>
      <c r="K109" s="34" t="str">
        <f t="shared" si="3"/>
        <v/>
      </c>
    </row>
    <row r="110" spans="2:11" x14ac:dyDescent="0.3">
      <c r="B110" s="30" t="s">
        <v>155</v>
      </c>
      <c r="C110" s="131"/>
      <c r="D110" s="131"/>
      <c r="E110" s="104"/>
      <c r="F110" s="56"/>
      <c r="G110" s="58">
        <f>IFERROR(INT(ROUND(F110,2)*(VLOOKUP(INT(E110),'Supporting data'!$L$16:$M$60,2,FALSE))*(E110/(INT(E110)))),0)</f>
        <v>0</v>
      </c>
      <c r="H110" s="40"/>
      <c r="I110" s="87">
        <f>IF(ISBLANK(H110),0,IF(H110="Ne",G110*'Supporting data'!$B$2,Příjezdy!G110*'Supporting data'!$B$4))</f>
        <v>0</v>
      </c>
      <c r="J110" s="32">
        <f t="shared" si="2"/>
        <v>0</v>
      </c>
      <c r="K110" s="34" t="str">
        <f t="shared" si="3"/>
        <v/>
      </c>
    </row>
    <row r="111" spans="2:11" x14ac:dyDescent="0.3">
      <c r="B111" s="30" t="s">
        <v>156</v>
      </c>
      <c r="C111" s="131"/>
      <c r="D111" s="131"/>
      <c r="E111" s="104"/>
      <c r="F111" s="56"/>
      <c r="G111" s="58">
        <f>IFERROR(INT(ROUND(F111,2)*(VLOOKUP(INT(E111),'Supporting data'!$L$16:$M$60,2,FALSE))*(E111/(INT(E111)))),0)</f>
        <v>0</v>
      </c>
      <c r="H111" s="40"/>
      <c r="I111" s="87">
        <f>IF(ISBLANK(H111),0,IF(H111="Ne",G111*'Supporting data'!$B$2,Příjezdy!G111*'Supporting data'!$B$4))</f>
        <v>0</v>
      </c>
      <c r="J111" s="32">
        <f t="shared" si="2"/>
        <v>0</v>
      </c>
      <c r="K111" s="34" t="str">
        <f t="shared" si="3"/>
        <v/>
      </c>
    </row>
    <row r="112" spans="2:11" x14ac:dyDescent="0.3">
      <c r="B112" s="30" t="s">
        <v>157</v>
      </c>
      <c r="C112" s="131"/>
      <c r="D112" s="131"/>
      <c r="E112" s="104"/>
      <c r="F112" s="56"/>
      <c r="G112" s="58">
        <f>IFERROR(INT(ROUND(F112,2)*(VLOOKUP(INT(E112),'Supporting data'!$L$16:$M$60,2,FALSE))*(E112/(INT(E112)))),0)</f>
        <v>0</v>
      </c>
      <c r="H112" s="40"/>
      <c r="I112" s="87">
        <f>IF(ISBLANK(H112),0,IF(H112="Ne",G112*'Supporting data'!$B$2,Příjezdy!G112*'Supporting data'!$B$4))</f>
        <v>0</v>
      </c>
      <c r="J112" s="32">
        <f t="shared" si="2"/>
        <v>0</v>
      </c>
      <c r="K112" s="34" t="str">
        <f t="shared" si="3"/>
        <v/>
      </c>
    </row>
    <row r="113" spans="2:11" x14ac:dyDescent="0.3">
      <c r="B113" s="30" t="s">
        <v>158</v>
      </c>
      <c r="C113" s="131"/>
      <c r="D113" s="131"/>
      <c r="E113" s="104"/>
      <c r="F113" s="56"/>
      <c r="G113" s="58">
        <f>IFERROR(INT(ROUND(F113,2)*(VLOOKUP(INT(E113),'Supporting data'!$L$16:$M$60,2,FALSE))*(E113/(INT(E113)))),0)</f>
        <v>0</v>
      </c>
      <c r="H113" s="40"/>
      <c r="I113" s="87">
        <f>IF(ISBLANK(H113),0,IF(H113="Ne",G113*'Supporting data'!$B$2,Příjezdy!G113*'Supporting data'!$B$4))</f>
        <v>0</v>
      </c>
      <c r="J113" s="32">
        <f t="shared" si="2"/>
        <v>0</v>
      </c>
      <c r="K113" s="34" t="str">
        <f t="shared" si="3"/>
        <v/>
      </c>
    </row>
    <row r="114" spans="2:11" x14ac:dyDescent="0.3">
      <c r="B114" s="30" t="s">
        <v>159</v>
      </c>
      <c r="C114" s="131"/>
      <c r="D114" s="131"/>
      <c r="E114" s="104"/>
      <c r="F114" s="56"/>
      <c r="G114" s="58">
        <f>IFERROR(INT(ROUND(F114,2)*(VLOOKUP(INT(E114),'Supporting data'!$L$16:$M$60,2,FALSE))*(E114/(INT(E114)))),0)</f>
        <v>0</v>
      </c>
      <c r="H114" s="40"/>
      <c r="I114" s="87">
        <f>IF(ISBLANK(H114),0,IF(H114="Ne",G114*'Supporting data'!$B$2,Příjezdy!G114*'Supporting data'!$B$4))</f>
        <v>0</v>
      </c>
      <c r="J114" s="32">
        <f t="shared" si="2"/>
        <v>0</v>
      </c>
      <c r="K114" s="34" t="str">
        <f t="shared" si="3"/>
        <v/>
      </c>
    </row>
    <row r="115" spans="2:11" x14ac:dyDescent="0.3">
      <c r="B115" s="30" t="s">
        <v>160</v>
      </c>
      <c r="C115" s="131"/>
      <c r="D115" s="131"/>
      <c r="E115" s="104"/>
      <c r="F115" s="56"/>
      <c r="G115" s="58">
        <f>IFERROR(INT(ROUND(F115,2)*(VLOOKUP(INT(E115),'Supporting data'!$L$16:$M$60,2,FALSE))*(E115/(INT(E115)))),0)</f>
        <v>0</v>
      </c>
      <c r="H115" s="40"/>
      <c r="I115" s="87">
        <f>IF(ISBLANK(H115),0,IF(H115="Ne",G115*'Supporting data'!$B$2,Příjezdy!G115*'Supporting data'!$B$4))</f>
        <v>0</v>
      </c>
      <c r="J115" s="32">
        <f t="shared" si="2"/>
        <v>0</v>
      </c>
      <c r="K115" s="34" t="str">
        <f t="shared" si="3"/>
        <v/>
      </c>
    </row>
    <row r="116" spans="2:11" x14ac:dyDescent="0.3">
      <c r="B116" s="30" t="s">
        <v>161</v>
      </c>
      <c r="C116" s="131"/>
      <c r="D116" s="131"/>
      <c r="E116" s="104"/>
      <c r="F116" s="56"/>
      <c r="G116" s="58">
        <f>IFERROR(INT(ROUND(F116,2)*(VLOOKUP(INT(E116),'Supporting data'!$L$16:$M$60,2,FALSE))*(E116/(INT(E116)))),0)</f>
        <v>0</v>
      </c>
      <c r="H116" s="40"/>
      <c r="I116" s="87">
        <f>IF(ISBLANK(H116),0,IF(H116="Ne",G116*'Supporting data'!$B$2,Příjezdy!G116*'Supporting data'!$B$4))</f>
        <v>0</v>
      </c>
      <c r="J116" s="32">
        <f t="shared" si="2"/>
        <v>0</v>
      </c>
      <c r="K116" s="34" t="str">
        <f t="shared" si="3"/>
        <v/>
      </c>
    </row>
    <row r="117" spans="2:11" x14ac:dyDescent="0.3">
      <c r="B117" s="30" t="s">
        <v>162</v>
      </c>
      <c r="C117" s="131"/>
      <c r="D117" s="131"/>
      <c r="E117" s="104"/>
      <c r="F117" s="56"/>
      <c r="G117" s="58">
        <f>IFERROR(INT(ROUND(F117,2)*(VLOOKUP(INT(E117),'Supporting data'!$L$16:$M$60,2,FALSE))*(E117/(INT(E117)))),0)</f>
        <v>0</v>
      </c>
      <c r="H117" s="40"/>
      <c r="I117" s="87">
        <f>IF(ISBLANK(H117),0,IF(H117="Ne",G117*'Supporting data'!$B$2,Příjezdy!G117*'Supporting data'!$B$4))</f>
        <v>0</v>
      </c>
      <c r="J117" s="32">
        <f t="shared" si="2"/>
        <v>0</v>
      </c>
      <c r="K117" s="34" t="str">
        <f t="shared" si="3"/>
        <v/>
      </c>
    </row>
    <row r="118" spans="2:11" x14ac:dyDescent="0.3">
      <c r="B118" s="30" t="s">
        <v>163</v>
      </c>
      <c r="C118" s="131"/>
      <c r="D118" s="131"/>
      <c r="E118" s="104"/>
      <c r="F118" s="56"/>
      <c r="G118" s="58">
        <f>IFERROR(INT(ROUND(F118,2)*(VLOOKUP(INT(E118),'Supporting data'!$L$16:$M$60,2,FALSE))*(E118/(INT(E118)))),0)</f>
        <v>0</v>
      </c>
      <c r="H118" s="40"/>
      <c r="I118" s="87">
        <f>IF(ISBLANK(H118),0,IF(H118="Ne",G118*'Supporting data'!$B$2,Příjezdy!G118*'Supporting data'!$B$4))</f>
        <v>0</v>
      </c>
      <c r="J118" s="32">
        <f t="shared" si="2"/>
        <v>0</v>
      </c>
      <c r="K118" s="34" t="str">
        <f t="shared" si="3"/>
        <v/>
      </c>
    </row>
    <row r="119" spans="2:11" x14ac:dyDescent="0.3">
      <c r="B119" s="30" t="s">
        <v>164</v>
      </c>
      <c r="C119" s="131"/>
      <c r="D119" s="131"/>
      <c r="E119" s="104"/>
      <c r="F119" s="56"/>
      <c r="G119" s="58">
        <f>IFERROR(INT(ROUND(F119,2)*(VLOOKUP(INT(E119),'Supporting data'!$L$16:$M$60,2,FALSE))*(E119/(INT(E119)))),0)</f>
        <v>0</v>
      </c>
      <c r="H119" s="40"/>
      <c r="I119" s="87">
        <f>IF(ISBLANK(H119),0,IF(H119="Ne",G119*'Supporting data'!$B$2,Příjezdy!G119*'Supporting data'!$B$4))</f>
        <v>0</v>
      </c>
      <c r="J119" s="32">
        <f t="shared" si="2"/>
        <v>0</v>
      </c>
      <c r="K119" s="34" t="str">
        <f t="shared" si="3"/>
        <v/>
      </c>
    </row>
    <row r="120" spans="2:11" x14ac:dyDescent="0.3">
      <c r="B120" s="30" t="s">
        <v>165</v>
      </c>
      <c r="C120" s="131"/>
      <c r="D120" s="131"/>
      <c r="E120" s="104"/>
      <c r="F120" s="56"/>
      <c r="G120" s="58">
        <f>IFERROR(INT(ROUND(F120,2)*(VLOOKUP(INT(E120),'Supporting data'!$L$16:$M$60,2,FALSE))*(E120/(INT(E120)))),0)</f>
        <v>0</v>
      </c>
      <c r="H120" s="40"/>
      <c r="I120" s="87">
        <f>IF(ISBLANK(H120),0,IF(H120="Ne",G120*'Supporting data'!$B$2,Příjezdy!G120*'Supporting data'!$B$4))</f>
        <v>0</v>
      </c>
      <c r="J120" s="32">
        <f t="shared" si="2"/>
        <v>0</v>
      </c>
      <c r="K120" s="34" t="str">
        <f t="shared" si="3"/>
        <v/>
      </c>
    </row>
    <row r="121" spans="2:11" x14ac:dyDescent="0.3">
      <c r="B121" s="30" t="s">
        <v>166</v>
      </c>
      <c r="C121" s="131"/>
      <c r="D121" s="131"/>
      <c r="E121" s="104"/>
      <c r="F121" s="56"/>
      <c r="G121" s="58">
        <f>IFERROR(INT(ROUND(F121,2)*(VLOOKUP(INT(E121),'Supporting data'!$L$16:$M$60,2,FALSE))*(E121/(INT(E121)))),0)</f>
        <v>0</v>
      </c>
      <c r="H121" s="40"/>
      <c r="I121" s="87">
        <f>IF(ISBLANK(H121),0,IF(H121="Ne",G121*'Supporting data'!$B$2,Příjezdy!G121*'Supporting data'!$B$4))</f>
        <v>0</v>
      </c>
      <c r="J121" s="32">
        <f t="shared" si="2"/>
        <v>0</v>
      </c>
      <c r="K121" s="34" t="str">
        <f t="shared" si="3"/>
        <v/>
      </c>
    </row>
    <row r="122" spans="2:11" x14ac:dyDescent="0.3">
      <c r="B122" s="30" t="s">
        <v>167</v>
      </c>
      <c r="C122" s="131"/>
      <c r="D122" s="131"/>
      <c r="E122" s="104"/>
      <c r="F122" s="56"/>
      <c r="G122" s="58">
        <f>IFERROR(INT(ROUND(F122,2)*(VLOOKUP(INT(E122),'Supporting data'!$L$16:$M$60,2,FALSE))*(E122/(INT(E122)))),0)</f>
        <v>0</v>
      </c>
      <c r="H122" s="40"/>
      <c r="I122" s="87">
        <f>IF(ISBLANK(H122),0,IF(H122="Ne",G122*'Supporting data'!$B$2,Příjezdy!G122*'Supporting data'!$B$4))</f>
        <v>0</v>
      </c>
      <c r="J122" s="32">
        <f t="shared" si="2"/>
        <v>0</v>
      </c>
      <c r="K122" s="34" t="str">
        <f t="shared" si="3"/>
        <v/>
      </c>
    </row>
    <row r="123" spans="2:11" x14ac:dyDescent="0.3">
      <c r="B123" s="30" t="s">
        <v>168</v>
      </c>
      <c r="C123" s="131"/>
      <c r="D123" s="131"/>
      <c r="E123" s="104"/>
      <c r="F123" s="56"/>
      <c r="G123" s="58">
        <f>IFERROR(INT(ROUND(F123,2)*(VLOOKUP(INT(E123),'Supporting data'!$L$16:$M$60,2,FALSE))*(E123/(INT(E123)))),0)</f>
        <v>0</v>
      </c>
      <c r="H123" s="40"/>
      <c r="I123" s="87">
        <f>IF(ISBLANK(H123),0,IF(H123="Ne",G123*'Supporting data'!$B$2,Příjezdy!G123*'Supporting data'!$B$4))</f>
        <v>0</v>
      </c>
      <c r="J123" s="32">
        <f t="shared" si="2"/>
        <v>0</v>
      </c>
      <c r="K123" s="34" t="str">
        <f t="shared" si="3"/>
        <v/>
      </c>
    </row>
    <row r="124" spans="2:11" x14ac:dyDescent="0.3">
      <c r="B124" s="30" t="s">
        <v>169</v>
      </c>
      <c r="C124" s="131"/>
      <c r="D124" s="131"/>
      <c r="E124" s="104"/>
      <c r="F124" s="56"/>
      <c r="G124" s="58">
        <f>IFERROR(INT(ROUND(F124,2)*(VLOOKUP(INT(E124),'Supporting data'!$L$16:$M$60,2,FALSE))*(E124/(INT(E124)))),0)</f>
        <v>0</v>
      </c>
      <c r="H124" s="40"/>
      <c r="I124" s="87">
        <f>IF(ISBLANK(H124),0,IF(H124="Ne",G124*'Supporting data'!$B$2,Příjezdy!G124*'Supporting data'!$B$4))</f>
        <v>0</v>
      </c>
      <c r="J124" s="32">
        <f t="shared" si="2"/>
        <v>0</v>
      </c>
      <c r="K124" s="34" t="str">
        <f t="shared" si="3"/>
        <v/>
      </c>
    </row>
    <row r="125" spans="2:11" x14ac:dyDescent="0.3">
      <c r="B125" s="30" t="s">
        <v>170</v>
      </c>
      <c r="C125" s="131"/>
      <c r="D125" s="131"/>
      <c r="E125" s="104"/>
      <c r="F125" s="56"/>
      <c r="G125" s="58">
        <f>IFERROR(INT(ROUND(F125,2)*(VLOOKUP(INT(E125),'Supporting data'!$L$16:$M$60,2,FALSE))*(E125/(INT(E125)))),0)</f>
        <v>0</v>
      </c>
      <c r="H125" s="40"/>
      <c r="I125" s="87">
        <f>IF(ISBLANK(H125),0,IF(H125="Ne",G125*'Supporting data'!$B$2,Příjezdy!G125*'Supporting data'!$B$4))</f>
        <v>0</v>
      </c>
      <c r="J125" s="32">
        <f t="shared" si="2"/>
        <v>0</v>
      </c>
      <c r="K125" s="34" t="str">
        <f t="shared" si="3"/>
        <v/>
      </c>
    </row>
    <row r="126" spans="2:11" x14ac:dyDescent="0.3">
      <c r="B126" s="30" t="s">
        <v>171</v>
      </c>
      <c r="C126" s="131"/>
      <c r="D126" s="131"/>
      <c r="E126" s="104"/>
      <c r="F126" s="56"/>
      <c r="G126" s="58">
        <f>IFERROR(INT(ROUND(F126,2)*(VLOOKUP(INT(E126),'Supporting data'!$L$16:$M$60,2,FALSE))*(E126/(INT(E126)))),0)</f>
        <v>0</v>
      </c>
      <c r="H126" s="40"/>
      <c r="I126" s="87">
        <f>IF(ISBLANK(H126),0,IF(H126="Ne",G126*'Supporting data'!$B$2,Příjezdy!G126*'Supporting data'!$B$4))</f>
        <v>0</v>
      </c>
      <c r="J126" s="32">
        <f t="shared" si="2"/>
        <v>0</v>
      </c>
      <c r="K126" s="34" t="str">
        <f t="shared" si="3"/>
        <v/>
      </c>
    </row>
    <row r="127" spans="2:11" x14ac:dyDescent="0.3">
      <c r="B127" s="30" t="s">
        <v>172</v>
      </c>
      <c r="C127" s="131"/>
      <c r="D127" s="131"/>
      <c r="E127" s="104"/>
      <c r="F127" s="56"/>
      <c r="G127" s="58">
        <f>IFERROR(INT(ROUND(F127,2)*(VLOOKUP(INT(E127),'Supporting data'!$L$16:$M$60,2,FALSE))*(E127/(INT(E127)))),0)</f>
        <v>0</v>
      </c>
      <c r="H127" s="40"/>
      <c r="I127" s="87">
        <f>IF(ISBLANK(H127),0,IF(H127="Ne",G127*'Supporting data'!$B$2,Příjezdy!G127*'Supporting data'!$B$4))</f>
        <v>0</v>
      </c>
      <c r="J127" s="32">
        <f t="shared" si="2"/>
        <v>0</v>
      </c>
      <c r="K127" s="34" t="str">
        <f t="shared" si="3"/>
        <v/>
      </c>
    </row>
    <row r="128" spans="2:11" x14ac:dyDescent="0.3">
      <c r="B128" s="30" t="s">
        <v>173</v>
      </c>
      <c r="C128" s="131"/>
      <c r="D128" s="131"/>
      <c r="E128" s="104"/>
      <c r="F128" s="56"/>
      <c r="G128" s="58">
        <f>IFERROR(INT(ROUND(F128,2)*(VLOOKUP(INT(E128),'Supporting data'!$L$16:$M$60,2,FALSE))*(E128/(INT(E128)))),0)</f>
        <v>0</v>
      </c>
      <c r="H128" s="40"/>
      <c r="I128" s="87">
        <f>IF(ISBLANK(H128),0,IF(H128="Ne",G128*'Supporting data'!$B$2,Příjezdy!G128*'Supporting data'!$B$4))</f>
        <v>0</v>
      </c>
      <c r="J128" s="32">
        <f t="shared" si="2"/>
        <v>0</v>
      </c>
      <c r="K128" s="34" t="str">
        <f t="shared" si="3"/>
        <v/>
      </c>
    </row>
    <row r="129" spans="2:11" x14ac:dyDescent="0.3">
      <c r="B129" s="30" t="s">
        <v>174</v>
      </c>
      <c r="C129" s="131"/>
      <c r="D129" s="131"/>
      <c r="E129" s="104"/>
      <c r="F129" s="56"/>
      <c r="G129" s="58">
        <f>IFERROR(INT(ROUND(F129,2)*(VLOOKUP(INT(E129),'Supporting data'!$L$16:$M$60,2,FALSE))*(E129/(INT(E129)))),0)</f>
        <v>0</v>
      </c>
      <c r="H129" s="40"/>
      <c r="I129" s="87">
        <f>IF(ISBLANK(H129),0,IF(H129="Ne",G129*'Supporting data'!$B$2,Příjezdy!G129*'Supporting data'!$B$4))</f>
        <v>0</v>
      </c>
      <c r="J129" s="32">
        <f t="shared" si="2"/>
        <v>0</v>
      </c>
      <c r="K129" s="34" t="str">
        <f t="shared" si="3"/>
        <v/>
      </c>
    </row>
    <row r="130" spans="2:11" x14ac:dyDescent="0.3">
      <c r="B130" s="30" t="s">
        <v>175</v>
      </c>
      <c r="C130" s="131"/>
      <c r="D130" s="131"/>
      <c r="E130" s="104"/>
      <c r="F130" s="56"/>
      <c r="G130" s="58">
        <f>IFERROR(INT(ROUND(F130,2)*(VLOOKUP(INT(E130),'Supporting data'!$L$16:$M$60,2,FALSE))*(E130/(INT(E130)))),0)</f>
        <v>0</v>
      </c>
      <c r="H130" s="40"/>
      <c r="I130" s="87">
        <f>IF(ISBLANK(H130),0,IF(H130="Ne",G130*'Supporting data'!$B$2,Příjezdy!G130*'Supporting data'!$B$4))</f>
        <v>0</v>
      </c>
      <c r="J130" s="32">
        <f t="shared" si="2"/>
        <v>0</v>
      </c>
      <c r="K130" s="34" t="str">
        <f t="shared" si="3"/>
        <v/>
      </c>
    </row>
    <row r="131" spans="2:11" x14ac:dyDescent="0.3">
      <c r="B131" s="30" t="s">
        <v>176</v>
      </c>
      <c r="C131" s="131"/>
      <c r="D131" s="131"/>
      <c r="E131" s="104"/>
      <c r="F131" s="56"/>
      <c r="G131" s="58">
        <f>IFERROR(INT(ROUND(F131,2)*(VLOOKUP(INT(E131),'Supporting data'!$L$16:$M$60,2,FALSE))*(E131/(INT(E131)))),0)</f>
        <v>0</v>
      </c>
      <c r="H131" s="40"/>
      <c r="I131" s="87">
        <f>IF(ISBLANK(H131),0,IF(H131="Ne",G131*'Supporting data'!$B$2,Příjezdy!G131*'Supporting data'!$B$4))</f>
        <v>0</v>
      </c>
      <c r="J131" s="32">
        <f t="shared" si="2"/>
        <v>0</v>
      </c>
      <c r="K131" s="34" t="str">
        <f t="shared" si="3"/>
        <v/>
      </c>
    </row>
    <row r="132" spans="2:11" x14ac:dyDescent="0.3">
      <c r="B132" s="30" t="s">
        <v>177</v>
      </c>
      <c r="C132" s="131"/>
      <c r="D132" s="131"/>
      <c r="E132" s="104"/>
      <c r="F132" s="56"/>
      <c r="G132" s="58">
        <f>IFERROR(INT(ROUND(F132,2)*(VLOOKUP(INT(E132),'Supporting data'!$L$16:$M$60,2,FALSE))*(E132/(INT(E132)))),0)</f>
        <v>0</v>
      </c>
      <c r="H132" s="40"/>
      <c r="I132" s="87">
        <f>IF(ISBLANK(H132),0,IF(H132="Ne",G132*'Supporting data'!$B$2,Příjezdy!G132*'Supporting data'!$B$4))</f>
        <v>0</v>
      </c>
      <c r="J132" s="32">
        <f t="shared" si="2"/>
        <v>0</v>
      </c>
      <c r="K132" s="34" t="str">
        <f t="shared" si="3"/>
        <v/>
      </c>
    </row>
    <row r="133" spans="2:11" x14ac:dyDescent="0.3">
      <c r="B133" s="30" t="s">
        <v>178</v>
      </c>
      <c r="C133" s="131"/>
      <c r="D133" s="131"/>
      <c r="E133" s="104"/>
      <c r="F133" s="56"/>
      <c r="G133" s="58">
        <f>IFERROR(INT(ROUND(F133,2)*(VLOOKUP(INT(E133),'Supporting data'!$L$16:$M$60,2,FALSE))*(E133/(INT(E133)))),0)</f>
        <v>0</v>
      </c>
      <c r="H133" s="40"/>
      <c r="I133" s="87">
        <f>IF(ISBLANK(H133),0,IF(H133="Ne",G133*'Supporting data'!$B$2,Příjezdy!G133*'Supporting data'!$B$4))</f>
        <v>0</v>
      </c>
      <c r="J133" s="32">
        <f t="shared" si="2"/>
        <v>0</v>
      </c>
      <c r="K133" s="34" t="str">
        <f t="shared" si="3"/>
        <v/>
      </c>
    </row>
    <row r="134" spans="2:11" x14ac:dyDescent="0.3">
      <c r="B134" s="30" t="s">
        <v>179</v>
      </c>
      <c r="C134" s="131"/>
      <c r="D134" s="131"/>
      <c r="E134" s="104"/>
      <c r="F134" s="56"/>
      <c r="G134" s="58">
        <f>IFERROR(INT(ROUND(F134,2)*(VLOOKUP(INT(E134),'Supporting data'!$L$16:$M$60,2,FALSE))*(E134/(INT(E134)))),0)</f>
        <v>0</v>
      </c>
      <c r="H134" s="40"/>
      <c r="I134" s="87">
        <f>IF(ISBLANK(H134),0,IF(H134="Ne",G134*'Supporting data'!$B$2,Příjezdy!G134*'Supporting data'!$B$4))</f>
        <v>0</v>
      </c>
      <c r="J134" s="32">
        <f t="shared" si="2"/>
        <v>0</v>
      </c>
      <c r="K134" s="34" t="str">
        <f t="shared" si="3"/>
        <v/>
      </c>
    </row>
    <row r="135" spans="2:11" x14ac:dyDescent="0.3">
      <c r="B135" s="30" t="s">
        <v>180</v>
      </c>
      <c r="C135" s="131"/>
      <c r="D135" s="131"/>
      <c r="E135" s="104"/>
      <c r="F135" s="56"/>
      <c r="G135" s="58">
        <f>IFERROR(INT(ROUND(F135,2)*(VLOOKUP(INT(E135),'Supporting data'!$L$16:$M$60,2,FALSE))*(E135/(INT(E135)))),0)</f>
        <v>0</v>
      </c>
      <c r="H135" s="40"/>
      <c r="I135" s="87">
        <f>IF(ISBLANK(H135),0,IF(H135="Ne",G135*'Supporting data'!$B$2,Příjezdy!G135*'Supporting data'!$B$4))</f>
        <v>0</v>
      </c>
      <c r="J135" s="32">
        <f t="shared" si="2"/>
        <v>0</v>
      </c>
      <c r="K135" s="34" t="str">
        <f t="shared" si="3"/>
        <v/>
      </c>
    </row>
    <row r="136" spans="2:11" x14ac:dyDescent="0.3">
      <c r="B136" s="30" t="s">
        <v>181</v>
      </c>
      <c r="C136" s="131"/>
      <c r="D136" s="131"/>
      <c r="E136" s="104"/>
      <c r="F136" s="56"/>
      <c r="G136" s="58">
        <f>IFERROR(INT(ROUND(F136,2)*(VLOOKUP(INT(E136),'Supporting data'!$L$16:$M$60,2,FALSE))*(E136/(INT(E136)))),0)</f>
        <v>0</v>
      </c>
      <c r="H136" s="40"/>
      <c r="I136" s="87">
        <f>IF(ISBLANK(H136),0,IF(H136="Ne",G136*'Supporting data'!$B$2,Příjezdy!G136*'Supporting data'!$B$4))</f>
        <v>0</v>
      </c>
      <c r="J136" s="32">
        <f t="shared" si="2"/>
        <v>0</v>
      </c>
      <c r="K136" s="34" t="str">
        <f t="shared" si="3"/>
        <v/>
      </c>
    </row>
    <row r="137" spans="2:11" x14ac:dyDescent="0.3">
      <c r="B137" s="30" t="s">
        <v>182</v>
      </c>
      <c r="C137" s="131"/>
      <c r="D137" s="131"/>
      <c r="E137" s="104"/>
      <c r="F137" s="56"/>
      <c r="G137" s="58">
        <f>IFERROR(INT(ROUND(F137,2)*(VLOOKUP(INT(E137),'Supporting data'!$L$16:$M$60,2,FALSE))*(E137/(INT(E137)))),0)</f>
        <v>0</v>
      </c>
      <c r="H137" s="40"/>
      <c r="I137" s="87">
        <f>IF(ISBLANK(H137),0,IF(H137="Ne",G137*'Supporting data'!$B$2,Příjezdy!G137*'Supporting data'!$B$4))</f>
        <v>0</v>
      </c>
      <c r="J137" s="32">
        <f t="shared" si="2"/>
        <v>0</v>
      </c>
      <c r="K137" s="34" t="str">
        <f t="shared" si="3"/>
        <v/>
      </c>
    </row>
    <row r="138" spans="2:11" x14ac:dyDescent="0.3">
      <c r="B138" s="30" t="s">
        <v>183</v>
      </c>
      <c r="C138" s="131"/>
      <c r="D138" s="131"/>
      <c r="E138" s="104"/>
      <c r="F138" s="56"/>
      <c r="G138" s="58">
        <f>IFERROR(INT(ROUND(F138,2)*(VLOOKUP(INT(E138),'Supporting data'!$L$16:$M$60,2,FALSE))*(E138/(INT(E138)))),0)</f>
        <v>0</v>
      </c>
      <c r="H138" s="40"/>
      <c r="I138" s="87">
        <f>IF(ISBLANK(H138),0,IF(H138="Ne",G138*'Supporting data'!$B$2,Příjezdy!G138*'Supporting data'!$B$4))</f>
        <v>0</v>
      </c>
      <c r="J138" s="32">
        <f t="shared" ref="J138:J201" si="4">IF(I138&gt;0,IF(ISTEXT(C138)=TRUE,0,1),0)</f>
        <v>0</v>
      </c>
      <c r="K138" s="34" t="str">
        <f t="shared" si="3"/>
        <v/>
      </c>
    </row>
    <row r="139" spans="2:11" x14ac:dyDescent="0.3">
      <c r="B139" s="30" t="s">
        <v>184</v>
      </c>
      <c r="C139" s="131"/>
      <c r="D139" s="131"/>
      <c r="E139" s="104"/>
      <c r="F139" s="56"/>
      <c r="G139" s="58">
        <f>IFERROR(INT(ROUND(F139,2)*(VLOOKUP(INT(E139),'Supporting data'!$L$16:$M$60,2,FALSE))*(E139/(INT(E139)))),0)</f>
        <v>0</v>
      </c>
      <c r="H139" s="40"/>
      <c r="I139" s="87">
        <f>IF(ISBLANK(H139),0,IF(H139="Ne",G139*'Supporting data'!$B$2,Příjezdy!G139*'Supporting data'!$B$4))</f>
        <v>0</v>
      </c>
      <c r="J139" s="32">
        <f t="shared" si="4"/>
        <v>0</v>
      </c>
      <c r="K139" s="34" t="str">
        <f t="shared" ref="K139:K202" si="5">IF(I139&gt;0,1,"")</f>
        <v/>
      </c>
    </row>
    <row r="140" spans="2:11" x14ac:dyDescent="0.3">
      <c r="B140" s="30" t="s">
        <v>185</v>
      </c>
      <c r="C140" s="131"/>
      <c r="D140" s="131"/>
      <c r="E140" s="104"/>
      <c r="F140" s="56"/>
      <c r="G140" s="58">
        <f>IFERROR(INT(ROUND(F140,2)*(VLOOKUP(INT(E140),'Supporting data'!$L$16:$M$60,2,FALSE))*(E140/(INT(E140)))),0)</f>
        <v>0</v>
      </c>
      <c r="H140" s="40"/>
      <c r="I140" s="87">
        <f>IF(ISBLANK(H140),0,IF(H140="Ne",G140*'Supporting data'!$B$2,Příjezdy!G140*'Supporting data'!$B$4))</f>
        <v>0</v>
      </c>
      <c r="J140" s="32">
        <f t="shared" si="4"/>
        <v>0</v>
      </c>
      <c r="K140" s="34" t="str">
        <f t="shared" si="5"/>
        <v/>
      </c>
    </row>
    <row r="141" spans="2:11" x14ac:dyDescent="0.3">
      <c r="B141" s="30" t="s">
        <v>186</v>
      </c>
      <c r="C141" s="131"/>
      <c r="D141" s="131"/>
      <c r="E141" s="104"/>
      <c r="F141" s="56"/>
      <c r="G141" s="58">
        <f>IFERROR(INT(ROUND(F141,2)*(VLOOKUP(INT(E141),'Supporting data'!$L$16:$M$60,2,FALSE))*(E141/(INT(E141)))),0)</f>
        <v>0</v>
      </c>
      <c r="H141" s="40"/>
      <c r="I141" s="87">
        <f>IF(ISBLANK(H141),0,IF(H141="Ne",G141*'Supporting data'!$B$2,Příjezdy!G141*'Supporting data'!$B$4))</f>
        <v>0</v>
      </c>
      <c r="J141" s="32">
        <f t="shared" si="4"/>
        <v>0</v>
      </c>
      <c r="K141" s="34" t="str">
        <f t="shared" si="5"/>
        <v/>
      </c>
    </row>
    <row r="142" spans="2:11" x14ac:dyDescent="0.3">
      <c r="B142" s="30" t="s">
        <v>187</v>
      </c>
      <c r="C142" s="131"/>
      <c r="D142" s="131"/>
      <c r="E142" s="104"/>
      <c r="F142" s="56"/>
      <c r="G142" s="58">
        <f>IFERROR(INT(ROUND(F142,2)*(VLOOKUP(INT(E142),'Supporting data'!$L$16:$M$60,2,FALSE))*(E142/(INT(E142)))),0)</f>
        <v>0</v>
      </c>
      <c r="H142" s="40"/>
      <c r="I142" s="87">
        <f>IF(ISBLANK(H142),0,IF(H142="Ne",G142*'Supporting data'!$B$2,Příjezdy!G142*'Supporting data'!$B$4))</f>
        <v>0</v>
      </c>
      <c r="J142" s="32">
        <f t="shared" si="4"/>
        <v>0</v>
      </c>
      <c r="K142" s="34" t="str">
        <f t="shared" si="5"/>
        <v/>
      </c>
    </row>
    <row r="143" spans="2:11" x14ac:dyDescent="0.3">
      <c r="B143" s="30" t="s">
        <v>188</v>
      </c>
      <c r="C143" s="131"/>
      <c r="D143" s="131"/>
      <c r="E143" s="104"/>
      <c r="F143" s="56"/>
      <c r="G143" s="58">
        <f>IFERROR(INT(ROUND(F143,2)*(VLOOKUP(INT(E143),'Supporting data'!$L$16:$M$60,2,FALSE))*(E143/(INT(E143)))),0)</f>
        <v>0</v>
      </c>
      <c r="H143" s="40"/>
      <c r="I143" s="87">
        <f>IF(ISBLANK(H143),0,IF(H143="Ne",G143*'Supporting data'!$B$2,Příjezdy!G143*'Supporting data'!$B$4))</f>
        <v>0</v>
      </c>
      <c r="J143" s="32">
        <f t="shared" si="4"/>
        <v>0</v>
      </c>
      <c r="K143" s="34" t="str">
        <f t="shared" si="5"/>
        <v/>
      </c>
    </row>
    <row r="144" spans="2:11" x14ac:dyDescent="0.3">
      <c r="B144" s="30" t="s">
        <v>189</v>
      </c>
      <c r="C144" s="131"/>
      <c r="D144" s="131"/>
      <c r="E144" s="104"/>
      <c r="F144" s="56"/>
      <c r="G144" s="58">
        <f>IFERROR(INT(ROUND(F144,2)*(VLOOKUP(INT(E144),'Supporting data'!$L$16:$M$60,2,FALSE))*(E144/(INT(E144)))),0)</f>
        <v>0</v>
      </c>
      <c r="H144" s="40"/>
      <c r="I144" s="87">
        <f>IF(ISBLANK(H144),0,IF(H144="Ne",G144*'Supporting data'!$B$2,Příjezdy!G144*'Supporting data'!$B$4))</f>
        <v>0</v>
      </c>
      <c r="J144" s="32">
        <f t="shared" si="4"/>
        <v>0</v>
      </c>
      <c r="K144" s="34" t="str">
        <f t="shared" si="5"/>
        <v/>
      </c>
    </row>
    <row r="145" spans="2:11" x14ac:dyDescent="0.3">
      <c r="B145" s="30" t="s">
        <v>190</v>
      </c>
      <c r="C145" s="131"/>
      <c r="D145" s="131"/>
      <c r="E145" s="104"/>
      <c r="F145" s="56"/>
      <c r="G145" s="58">
        <f>IFERROR(INT(ROUND(F145,2)*(VLOOKUP(INT(E145),'Supporting data'!$L$16:$M$60,2,FALSE))*(E145/(INT(E145)))),0)</f>
        <v>0</v>
      </c>
      <c r="H145" s="40"/>
      <c r="I145" s="87">
        <f>IF(ISBLANK(H145),0,IF(H145="Ne",G145*'Supporting data'!$B$2,Příjezdy!G145*'Supporting data'!$B$4))</f>
        <v>0</v>
      </c>
      <c r="J145" s="32">
        <f t="shared" si="4"/>
        <v>0</v>
      </c>
      <c r="K145" s="34" t="str">
        <f t="shared" si="5"/>
        <v/>
      </c>
    </row>
    <row r="146" spans="2:11" x14ac:dyDescent="0.3">
      <c r="B146" s="30" t="s">
        <v>191</v>
      </c>
      <c r="C146" s="131"/>
      <c r="D146" s="131"/>
      <c r="E146" s="104"/>
      <c r="F146" s="56"/>
      <c r="G146" s="58">
        <f>IFERROR(INT(ROUND(F146,2)*(VLOOKUP(INT(E146),'Supporting data'!$L$16:$M$60,2,FALSE))*(E146/(INT(E146)))),0)</f>
        <v>0</v>
      </c>
      <c r="H146" s="40"/>
      <c r="I146" s="87">
        <f>IF(ISBLANK(H146),0,IF(H146="Ne",G146*'Supporting data'!$B$2,Příjezdy!G146*'Supporting data'!$B$4))</f>
        <v>0</v>
      </c>
      <c r="J146" s="32">
        <f t="shared" si="4"/>
        <v>0</v>
      </c>
      <c r="K146" s="34" t="str">
        <f t="shared" si="5"/>
        <v/>
      </c>
    </row>
    <row r="147" spans="2:11" x14ac:dyDescent="0.3">
      <c r="B147" s="30" t="s">
        <v>192</v>
      </c>
      <c r="C147" s="131"/>
      <c r="D147" s="131"/>
      <c r="E147" s="104"/>
      <c r="F147" s="56"/>
      <c r="G147" s="58">
        <f>IFERROR(INT(ROUND(F147,2)*(VLOOKUP(INT(E147),'Supporting data'!$L$16:$M$60,2,FALSE))*(E147/(INT(E147)))),0)</f>
        <v>0</v>
      </c>
      <c r="H147" s="40"/>
      <c r="I147" s="87">
        <f>IF(ISBLANK(H147),0,IF(H147="Ne",G147*'Supporting data'!$B$2,Příjezdy!G147*'Supporting data'!$B$4))</f>
        <v>0</v>
      </c>
      <c r="J147" s="32">
        <f t="shared" si="4"/>
        <v>0</v>
      </c>
      <c r="K147" s="34" t="str">
        <f t="shared" si="5"/>
        <v/>
      </c>
    </row>
    <row r="148" spans="2:11" x14ac:dyDescent="0.3">
      <c r="B148" s="30" t="s">
        <v>193</v>
      </c>
      <c r="C148" s="131"/>
      <c r="D148" s="131"/>
      <c r="E148" s="104"/>
      <c r="F148" s="56"/>
      <c r="G148" s="58">
        <f>IFERROR(INT(ROUND(F148,2)*(VLOOKUP(INT(E148),'Supporting data'!$L$16:$M$60,2,FALSE))*(E148/(INT(E148)))),0)</f>
        <v>0</v>
      </c>
      <c r="H148" s="40"/>
      <c r="I148" s="87">
        <f>IF(ISBLANK(H148),0,IF(H148="Ne",G148*'Supporting data'!$B$2,Příjezdy!G148*'Supporting data'!$B$4))</f>
        <v>0</v>
      </c>
      <c r="J148" s="32">
        <f t="shared" si="4"/>
        <v>0</v>
      </c>
      <c r="K148" s="34" t="str">
        <f t="shared" si="5"/>
        <v/>
      </c>
    </row>
    <row r="149" spans="2:11" x14ac:dyDescent="0.3">
      <c r="B149" s="30" t="s">
        <v>194</v>
      </c>
      <c r="C149" s="131"/>
      <c r="D149" s="131"/>
      <c r="E149" s="104"/>
      <c r="F149" s="56"/>
      <c r="G149" s="58">
        <f>IFERROR(INT(ROUND(F149,2)*(VLOOKUP(INT(E149),'Supporting data'!$L$16:$M$60,2,FALSE))*(E149/(INT(E149)))),0)</f>
        <v>0</v>
      </c>
      <c r="H149" s="40"/>
      <c r="I149" s="87">
        <f>IF(ISBLANK(H149),0,IF(H149="Ne",G149*'Supporting data'!$B$2,Příjezdy!G149*'Supporting data'!$B$4))</f>
        <v>0</v>
      </c>
      <c r="J149" s="32">
        <f t="shared" si="4"/>
        <v>0</v>
      </c>
      <c r="K149" s="34" t="str">
        <f t="shared" si="5"/>
        <v/>
      </c>
    </row>
    <row r="150" spans="2:11" x14ac:dyDescent="0.3">
      <c r="B150" s="30" t="s">
        <v>195</v>
      </c>
      <c r="C150" s="131"/>
      <c r="D150" s="131"/>
      <c r="E150" s="104"/>
      <c r="F150" s="56"/>
      <c r="G150" s="58">
        <f>IFERROR(INT(ROUND(F150,2)*(VLOOKUP(INT(E150),'Supporting data'!$L$16:$M$60,2,FALSE))*(E150/(INT(E150)))),0)</f>
        <v>0</v>
      </c>
      <c r="H150" s="40"/>
      <c r="I150" s="87">
        <f>IF(ISBLANK(H150),0,IF(H150="Ne",G150*'Supporting data'!$B$2,Příjezdy!G150*'Supporting data'!$B$4))</f>
        <v>0</v>
      </c>
      <c r="J150" s="32">
        <f t="shared" si="4"/>
        <v>0</v>
      </c>
      <c r="K150" s="34" t="str">
        <f t="shared" si="5"/>
        <v/>
      </c>
    </row>
    <row r="151" spans="2:11" x14ac:dyDescent="0.3">
      <c r="B151" s="30" t="s">
        <v>196</v>
      </c>
      <c r="C151" s="131"/>
      <c r="D151" s="131"/>
      <c r="E151" s="104"/>
      <c r="F151" s="56"/>
      <c r="G151" s="58">
        <f>IFERROR(INT(ROUND(F151,2)*(VLOOKUP(INT(E151),'Supporting data'!$L$16:$M$60,2,FALSE))*(E151/(INT(E151)))),0)</f>
        <v>0</v>
      </c>
      <c r="H151" s="40"/>
      <c r="I151" s="87">
        <f>IF(ISBLANK(H151),0,IF(H151="Ne",G151*'Supporting data'!$B$2,Příjezdy!G151*'Supporting data'!$B$4))</f>
        <v>0</v>
      </c>
      <c r="J151" s="32">
        <f t="shared" si="4"/>
        <v>0</v>
      </c>
      <c r="K151" s="34" t="str">
        <f t="shared" si="5"/>
        <v/>
      </c>
    </row>
    <row r="152" spans="2:11" x14ac:dyDescent="0.3">
      <c r="B152" s="30" t="s">
        <v>197</v>
      </c>
      <c r="C152" s="131"/>
      <c r="D152" s="131"/>
      <c r="E152" s="104"/>
      <c r="F152" s="56"/>
      <c r="G152" s="58">
        <f>IFERROR(INT(ROUND(F152,2)*(VLOOKUP(INT(E152),'Supporting data'!$L$16:$M$60,2,FALSE))*(E152/(INT(E152)))),0)</f>
        <v>0</v>
      </c>
      <c r="H152" s="40"/>
      <c r="I152" s="87">
        <f>IF(ISBLANK(H152),0,IF(H152="Ne",G152*'Supporting data'!$B$2,Příjezdy!G152*'Supporting data'!$B$4))</f>
        <v>0</v>
      </c>
      <c r="J152" s="32">
        <f t="shared" si="4"/>
        <v>0</v>
      </c>
      <c r="K152" s="34" t="str">
        <f t="shared" si="5"/>
        <v/>
      </c>
    </row>
    <row r="153" spans="2:11" x14ac:dyDescent="0.3">
      <c r="B153" s="30" t="s">
        <v>198</v>
      </c>
      <c r="C153" s="131"/>
      <c r="D153" s="131"/>
      <c r="E153" s="104"/>
      <c r="F153" s="56"/>
      <c r="G153" s="58">
        <f>IFERROR(INT(ROUND(F153,2)*(VLOOKUP(INT(E153),'Supporting data'!$L$16:$M$60,2,FALSE))*(E153/(INT(E153)))),0)</f>
        <v>0</v>
      </c>
      <c r="H153" s="40"/>
      <c r="I153" s="87">
        <f>IF(ISBLANK(H153),0,IF(H153="Ne",G153*'Supporting data'!$B$2,Příjezdy!G153*'Supporting data'!$B$4))</f>
        <v>0</v>
      </c>
      <c r="J153" s="32">
        <f t="shared" si="4"/>
        <v>0</v>
      </c>
      <c r="K153" s="34" t="str">
        <f t="shared" si="5"/>
        <v/>
      </c>
    </row>
    <row r="154" spans="2:11" x14ac:dyDescent="0.3">
      <c r="B154" s="30" t="s">
        <v>199</v>
      </c>
      <c r="C154" s="131"/>
      <c r="D154" s="131"/>
      <c r="E154" s="104"/>
      <c r="F154" s="56"/>
      <c r="G154" s="58">
        <f>IFERROR(INT(ROUND(F154,2)*(VLOOKUP(INT(E154),'Supporting data'!$L$16:$M$60,2,FALSE))*(E154/(INT(E154)))),0)</f>
        <v>0</v>
      </c>
      <c r="H154" s="40"/>
      <c r="I154" s="87">
        <f>IF(ISBLANK(H154),0,IF(H154="Ne",G154*'Supporting data'!$B$2,Příjezdy!G154*'Supporting data'!$B$4))</f>
        <v>0</v>
      </c>
      <c r="J154" s="32">
        <f t="shared" si="4"/>
        <v>0</v>
      </c>
      <c r="K154" s="34" t="str">
        <f t="shared" si="5"/>
        <v/>
      </c>
    </row>
    <row r="155" spans="2:11" x14ac:dyDescent="0.3">
      <c r="B155" s="30" t="s">
        <v>200</v>
      </c>
      <c r="C155" s="131"/>
      <c r="D155" s="131"/>
      <c r="E155" s="104"/>
      <c r="F155" s="56"/>
      <c r="G155" s="58">
        <f>IFERROR(INT(ROUND(F155,2)*(VLOOKUP(INT(E155),'Supporting data'!$L$16:$M$60,2,FALSE))*(E155/(INT(E155)))),0)</f>
        <v>0</v>
      </c>
      <c r="H155" s="40"/>
      <c r="I155" s="87">
        <f>IF(ISBLANK(H155),0,IF(H155="Ne",G155*'Supporting data'!$B$2,Příjezdy!G155*'Supporting data'!$B$4))</f>
        <v>0</v>
      </c>
      <c r="J155" s="32">
        <f t="shared" si="4"/>
        <v>0</v>
      </c>
      <c r="K155" s="34" t="str">
        <f t="shared" si="5"/>
        <v/>
      </c>
    </row>
    <row r="156" spans="2:11" x14ac:dyDescent="0.3">
      <c r="B156" s="30" t="s">
        <v>201</v>
      </c>
      <c r="C156" s="131"/>
      <c r="D156" s="131"/>
      <c r="E156" s="104"/>
      <c r="F156" s="56"/>
      <c r="G156" s="58">
        <f>IFERROR(INT(ROUND(F156,2)*(VLOOKUP(INT(E156),'Supporting data'!$L$16:$M$60,2,FALSE))*(E156/(INT(E156)))),0)</f>
        <v>0</v>
      </c>
      <c r="H156" s="40"/>
      <c r="I156" s="87">
        <f>IF(ISBLANK(H156),0,IF(H156="Ne",G156*'Supporting data'!$B$2,Příjezdy!G156*'Supporting data'!$B$4))</f>
        <v>0</v>
      </c>
      <c r="J156" s="32">
        <f t="shared" si="4"/>
        <v>0</v>
      </c>
      <c r="K156" s="34" t="str">
        <f t="shared" si="5"/>
        <v/>
      </c>
    </row>
    <row r="157" spans="2:11" x14ac:dyDescent="0.3">
      <c r="B157" s="30" t="s">
        <v>202</v>
      </c>
      <c r="C157" s="131"/>
      <c r="D157" s="131"/>
      <c r="E157" s="104"/>
      <c r="F157" s="56"/>
      <c r="G157" s="58">
        <f>IFERROR(INT(ROUND(F157,2)*(VLOOKUP(INT(E157),'Supporting data'!$L$16:$M$60,2,FALSE))*(E157/(INT(E157)))),0)</f>
        <v>0</v>
      </c>
      <c r="H157" s="40"/>
      <c r="I157" s="87">
        <f>IF(ISBLANK(H157),0,IF(H157="Ne",G157*'Supporting data'!$B$2,Příjezdy!G157*'Supporting data'!$B$4))</f>
        <v>0</v>
      </c>
      <c r="J157" s="32">
        <f t="shared" si="4"/>
        <v>0</v>
      </c>
      <c r="K157" s="34" t="str">
        <f t="shared" si="5"/>
        <v/>
      </c>
    </row>
    <row r="158" spans="2:11" x14ac:dyDescent="0.3">
      <c r="B158" s="30" t="s">
        <v>203</v>
      </c>
      <c r="C158" s="131"/>
      <c r="D158" s="131"/>
      <c r="E158" s="104"/>
      <c r="F158" s="56"/>
      <c r="G158" s="58">
        <f>IFERROR(INT(ROUND(F158,2)*(VLOOKUP(INT(E158),'Supporting data'!$L$16:$M$60,2,FALSE))*(E158/(INT(E158)))),0)</f>
        <v>0</v>
      </c>
      <c r="H158" s="40"/>
      <c r="I158" s="87">
        <f>IF(ISBLANK(H158),0,IF(H158="Ne",G158*'Supporting data'!$B$2,Příjezdy!G158*'Supporting data'!$B$4))</f>
        <v>0</v>
      </c>
      <c r="J158" s="32">
        <f t="shared" si="4"/>
        <v>0</v>
      </c>
      <c r="K158" s="34" t="str">
        <f t="shared" si="5"/>
        <v/>
      </c>
    </row>
    <row r="159" spans="2:11" x14ac:dyDescent="0.3">
      <c r="B159" s="30" t="s">
        <v>204</v>
      </c>
      <c r="C159" s="131"/>
      <c r="D159" s="131"/>
      <c r="E159" s="104"/>
      <c r="F159" s="56"/>
      <c r="G159" s="58">
        <f>IFERROR(INT(ROUND(F159,2)*(VLOOKUP(INT(E159),'Supporting data'!$L$16:$M$60,2,FALSE))*(E159/(INT(E159)))),0)</f>
        <v>0</v>
      </c>
      <c r="H159" s="40"/>
      <c r="I159" s="87">
        <f>IF(ISBLANK(H159),0,IF(H159="Ne",G159*'Supporting data'!$B$2,Příjezdy!G159*'Supporting data'!$B$4))</f>
        <v>0</v>
      </c>
      <c r="J159" s="32">
        <f t="shared" si="4"/>
        <v>0</v>
      </c>
      <c r="K159" s="34" t="str">
        <f t="shared" si="5"/>
        <v/>
      </c>
    </row>
    <row r="160" spans="2:11" x14ac:dyDescent="0.3">
      <c r="B160" s="30" t="s">
        <v>205</v>
      </c>
      <c r="C160" s="131"/>
      <c r="D160" s="131"/>
      <c r="E160" s="104"/>
      <c r="F160" s="56"/>
      <c r="G160" s="58">
        <f>IFERROR(INT(ROUND(F160,2)*(VLOOKUP(INT(E160),'Supporting data'!$L$16:$M$60,2,FALSE))*(E160/(INT(E160)))),0)</f>
        <v>0</v>
      </c>
      <c r="H160" s="40"/>
      <c r="I160" s="87">
        <f>IF(ISBLANK(H160),0,IF(H160="Ne",G160*'Supporting data'!$B$2,Příjezdy!G160*'Supporting data'!$B$4))</f>
        <v>0</v>
      </c>
      <c r="J160" s="32">
        <f t="shared" si="4"/>
        <v>0</v>
      </c>
      <c r="K160" s="34" t="str">
        <f t="shared" si="5"/>
        <v/>
      </c>
    </row>
    <row r="161" spans="2:11" x14ac:dyDescent="0.3">
      <c r="B161" s="30" t="s">
        <v>206</v>
      </c>
      <c r="C161" s="131"/>
      <c r="D161" s="131"/>
      <c r="E161" s="104"/>
      <c r="F161" s="56"/>
      <c r="G161" s="58">
        <f>IFERROR(INT(ROUND(F161,2)*(VLOOKUP(INT(E161),'Supporting data'!$L$16:$M$60,2,FALSE))*(E161/(INT(E161)))),0)</f>
        <v>0</v>
      </c>
      <c r="H161" s="40"/>
      <c r="I161" s="87">
        <f>IF(ISBLANK(H161),0,IF(H161="Ne",G161*'Supporting data'!$B$2,Příjezdy!G161*'Supporting data'!$B$4))</f>
        <v>0</v>
      </c>
      <c r="J161" s="32">
        <f t="shared" si="4"/>
        <v>0</v>
      </c>
      <c r="K161" s="34" t="str">
        <f t="shared" si="5"/>
        <v/>
      </c>
    </row>
    <row r="162" spans="2:11" x14ac:dyDescent="0.3">
      <c r="B162" s="30" t="s">
        <v>207</v>
      </c>
      <c r="C162" s="131"/>
      <c r="D162" s="131"/>
      <c r="E162" s="104"/>
      <c r="F162" s="56"/>
      <c r="G162" s="58">
        <f>IFERROR(INT(ROUND(F162,2)*(VLOOKUP(INT(E162),'Supporting data'!$L$16:$M$60,2,FALSE))*(E162/(INT(E162)))),0)</f>
        <v>0</v>
      </c>
      <c r="H162" s="40"/>
      <c r="I162" s="87">
        <f>IF(ISBLANK(H162),0,IF(H162="Ne",G162*'Supporting data'!$B$2,Příjezdy!G162*'Supporting data'!$B$4))</f>
        <v>0</v>
      </c>
      <c r="J162" s="32">
        <f t="shared" si="4"/>
        <v>0</v>
      </c>
      <c r="K162" s="34" t="str">
        <f t="shared" si="5"/>
        <v/>
      </c>
    </row>
    <row r="163" spans="2:11" x14ac:dyDescent="0.3">
      <c r="B163" s="30" t="s">
        <v>208</v>
      </c>
      <c r="C163" s="131"/>
      <c r="D163" s="131"/>
      <c r="E163" s="104"/>
      <c r="F163" s="56"/>
      <c r="G163" s="58">
        <f>IFERROR(INT(ROUND(F163,2)*(VLOOKUP(INT(E163),'Supporting data'!$L$16:$M$60,2,FALSE))*(E163/(INT(E163)))),0)</f>
        <v>0</v>
      </c>
      <c r="H163" s="40"/>
      <c r="I163" s="87">
        <f>IF(ISBLANK(H163),0,IF(H163="Ne",G163*'Supporting data'!$B$2,Příjezdy!G163*'Supporting data'!$B$4))</f>
        <v>0</v>
      </c>
      <c r="J163" s="32">
        <f t="shared" si="4"/>
        <v>0</v>
      </c>
      <c r="K163" s="34" t="str">
        <f t="shared" si="5"/>
        <v/>
      </c>
    </row>
    <row r="164" spans="2:11" x14ac:dyDescent="0.3">
      <c r="B164" s="30" t="s">
        <v>209</v>
      </c>
      <c r="C164" s="131"/>
      <c r="D164" s="131"/>
      <c r="E164" s="104"/>
      <c r="F164" s="56"/>
      <c r="G164" s="58">
        <f>IFERROR(INT(ROUND(F164,2)*(VLOOKUP(INT(E164),'Supporting data'!$L$16:$M$60,2,FALSE))*(E164/(INT(E164)))),0)</f>
        <v>0</v>
      </c>
      <c r="H164" s="40"/>
      <c r="I164" s="87">
        <f>IF(ISBLANK(H164),0,IF(H164="Ne",G164*'Supporting data'!$B$2,Příjezdy!G164*'Supporting data'!$B$4))</f>
        <v>0</v>
      </c>
      <c r="J164" s="32">
        <f t="shared" si="4"/>
        <v>0</v>
      </c>
      <c r="K164" s="34" t="str">
        <f t="shared" si="5"/>
        <v/>
      </c>
    </row>
    <row r="165" spans="2:11" x14ac:dyDescent="0.3">
      <c r="B165" s="30" t="s">
        <v>210</v>
      </c>
      <c r="C165" s="131"/>
      <c r="D165" s="131"/>
      <c r="E165" s="104"/>
      <c r="F165" s="56"/>
      <c r="G165" s="58">
        <f>IFERROR(INT(ROUND(F165,2)*(VLOOKUP(INT(E165),'Supporting data'!$L$16:$M$60,2,FALSE))*(E165/(INT(E165)))),0)</f>
        <v>0</v>
      </c>
      <c r="H165" s="40"/>
      <c r="I165" s="87">
        <f>IF(ISBLANK(H165),0,IF(H165="Ne",G165*'Supporting data'!$B$2,Příjezdy!G165*'Supporting data'!$B$4))</f>
        <v>0</v>
      </c>
      <c r="J165" s="32">
        <f t="shared" si="4"/>
        <v>0</v>
      </c>
      <c r="K165" s="34" t="str">
        <f t="shared" si="5"/>
        <v/>
      </c>
    </row>
    <row r="166" spans="2:11" x14ac:dyDescent="0.3">
      <c r="B166" s="30" t="s">
        <v>211</v>
      </c>
      <c r="C166" s="131"/>
      <c r="D166" s="131"/>
      <c r="E166" s="104"/>
      <c r="F166" s="56"/>
      <c r="G166" s="58">
        <f>IFERROR(INT(ROUND(F166,2)*(VLOOKUP(INT(E166),'Supporting data'!$L$16:$M$60,2,FALSE))*(E166/(INT(E166)))),0)</f>
        <v>0</v>
      </c>
      <c r="H166" s="40"/>
      <c r="I166" s="87">
        <f>IF(ISBLANK(H166),0,IF(H166="Ne",G166*'Supporting data'!$B$2,Příjezdy!G166*'Supporting data'!$B$4))</f>
        <v>0</v>
      </c>
      <c r="J166" s="32">
        <f t="shared" si="4"/>
        <v>0</v>
      </c>
      <c r="K166" s="34" t="str">
        <f t="shared" si="5"/>
        <v/>
      </c>
    </row>
    <row r="167" spans="2:11" x14ac:dyDescent="0.3">
      <c r="B167" s="30" t="s">
        <v>212</v>
      </c>
      <c r="C167" s="131"/>
      <c r="D167" s="131"/>
      <c r="E167" s="104"/>
      <c r="F167" s="56"/>
      <c r="G167" s="58">
        <f>IFERROR(INT(ROUND(F167,2)*(VLOOKUP(INT(E167),'Supporting data'!$L$16:$M$60,2,FALSE))*(E167/(INT(E167)))),0)</f>
        <v>0</v>
      </c>
      <c r="H167" s="40"/>
      <c r="I167" s="87">
        <f>IF(ISBLANK(H167),0,IF(H167="Ne",G167*'Supporting data'!$B$2,Příjezdy!G167*'Supporting data'!$B$4))</f>
        <v>0</v>
      </c>
      <c r="J167" s="32">
        <f t="shared" si="4"/>
        <v>0</v>
      </c>
      <c r="K167" s="34" t="str">
        <f t="shared" si="5"/>
        <v/>
      </c>
    </row>
    <row r="168" spans="2:11" x14ac:dyDescent="0.3">
      <c r="B168" s="30" t="s">
        <v>213</v>
      </c>
      <c r="C168" s="131"/>
      <c r="D168" s="131"/>
      <c r="E168" s="104"/>
      <c r="F168" s="56"/>
      <c r="G168" s="58">
        <f>IFERROR(INT(ROUND(F168,2)*(VLOOKUP(INT(E168),'Supporting data'!$L$16:$M$60,2,FALSE))*(E168/(INT(E168)))),0)</f>
        <v>0</v>
      </c>
      <c r="H168" s="40"/>
      <c r="I168" s="87">
        <f>IF(ISBLANK(H168),0,IF(H168="Ne",G168*'Supporting data'!$B$2,Příjezdy!G168*'Supporting data'!$B$4))</f>
        <v>0</v>
      </c>
      <c r="J168" s="32">
        <f t="shared" si="4"/>
        <v>0</v>
      </c>
      <c r="K168" s="34" t="str">
        <f t="shared" si="5"/>
        <v/>
      </c>
    </row>
    <row r="169" spans="2:11" x14ac:dyDescent="0.3">
      <c r="B169" s="30" t="s">
        <v>214</v>
      </c>
      <c r="C169" s="131"/>
      <c r="D169" s="131"/>
      <c r="E169" s="104"/>
      <c r="F169" s="56"/>
      <c r="G169" s="58">
        <f>IFERROR(INT(ROUND(F169,2)*(VLOOKUP(INT(E169),'Supporting data'!$L$16:$M$60,2,FALSE))*(E169/(INT(E169)))),0)</f>
        <v>0</v>
      </c>
      <c r="H169" s="40"/>
      <c r="I169" s="87">
        <f>IF(ISBLANK(H169),0,IF(H169="Ne",G169*'Supporting data'!$B$2,Příjezdy!G169*'Supporting data'!$B$4))</f>
        <v>0</v>
      </c>
      <c r="J169" s="32">
        <f t="shared" si="4"/>
        <v>0</v>
      </c>
      <c r="K169" s="34" t="str">
        <f t="shared" si="5"/>
        <v/>
      </c>
    </row>
    <row r="170" spans="2:11" x14ac:dyDescent="0.3">
      <c r="B170" s="30" t="s">
        <v>215</v>
      </c>
      <c r="C170" s="131"/>
      <c r="D170" s="131"/>
      <c r="E170" s="104"/>
      <c r="F170" s="56"/>
      <c r="G170" s="58">
        <f>IFERROR(INT(ROUND(F170,2)*(VLOOKUP(INT(E170),'Supporting data'!$L$16:$M$60,2,FALSE))*(E170/(INT(E170)))),0)</f>
        <v>0</v>
      </c>
      <c r="H170" s="40"/>
      <c r="I170" s="87">
        <f>IF(ISBLANK(H170),0,IF(H170="Ne",G170*'Supporting data'!$B$2,Příjezdy!G170*'Supporting data'!$B$4))</f>
        <v>0</v>
      </c>
      <c r="J170" s="32">
        <f t="shared" si="4"/>
        <v>0</v>
      </c>
      <c r="K170" s="34" t="str">
        <f t="shared" si="5"/>
        <v/>
      </c>
    </row>
    <row r="171" spans="2:11" x14ac:dyDescent="0.3">
      <c r="B171" s="30" t="s">
        <v>216</v>
      </c>
      <c r="C171" s="131"/>
      <c r="D171" s="131"/>
      <c r="E171" s="104"/>
      <c r="F171" s="56"/>
      <c r="G171" s="58">
        <f>IFERROR(INT(ROUND(F171,2)*(VLOOKUP(INT(E171),'Supporting data'!$L$16:$M$60,2,FALSE))*(E171/(INT(E171)))),0)</f>
        <v>0</v>
      </c>
      <c r="H171" s="40"/>
      <c r="I171" s="87">
        <f>IF(ISBLANK(H171),0,IF(H171="Ne",G171*'Supporting data'!$B$2,Příjezdy!G171*'Supporting data'!$B$4))</f>
        <v>0</v>
      </c>
      <c r="J171" s="32">
        <f t="shared" si="4"/>
        <v>0</v>
      </c>
      <c r="K171" s="34" t="str">
        <f t="shared" si="5"/>
        <v/>
      </c>
    </row>
    <row r="172" spans="2:11" x14ac:dyDescent="0.3">
      <c r="B172" s="30" t="s">
        <v>217</v>
      </c>
      <c r="C172" s="131"/>
      <c r="D172" s="131"/>
      <c r="E172" s="104"/>
      <c r="F172" s="56"/>
      <c r="G172" s="58">
        <f>IFERROR(INT(ROUND(F172,2)*(VLOOKUP(INT(E172),'Supporting data'!$L$16:$M$60,2,FALSE))*(E172/(INT(E172)))),0)</f>
        <v>0</v>
      </c>
      <c r="H172" s="40"/>
      <c r="I172" s="87">
        <f>IF(ISBLANK(H172),0,IF(H172="Ne",G172*'Supporting data'!$B$2,Příjezdy!G172*'Supporting data'!$B$4))</f>
        <v>0</v>
      </c>
      <c r="J172" s="32">
        <f t="shared" si="4"/>
        <v>0</v>
      </c>
      <c r="K172" s="34" t="str">
        <f t="shared" si="5"/>
        <v/>
      </c>
    </row>
    <row r="173" spans="2:11" x14ac:dyDescent="0.3">
      <c r="B173" s="30" t="s">
        <v>218</v>
      </c>
      <c r="C173" s="131"/>
      <c r="D173" s="131"/>
      <c r="E173" s="104"/>
      <c r="F173" s="56"/>
      <c r="G173" s="58">
        <f>IFERROR(INT(ROUND(F173,2)*(VLOOKUP(INT(E173),'Supporting data'!$L$16:$M$60,2,FALSE))*(E173/(INT(E173)))),0)</f>
        <v>0</v>
      </c>
      <c r="H173" s="40"/>
      <c r="I173" s="87">
        <f>IF(ISBLANK(H173),0,IF(H173="Ne",G173*'Supporting data'!$B$2,Příjezdy!G173*'Supporting data'!$B$4))</f>
        <v>0</v>
      </c>
      <c r="J173" s="32">
        <f t="shared" si="4"/>
        <v>0</v>
      </c>
      <c r="K173" s="34" t="str">
        <f t="shared" si="5"/>
        <v/>
      </c>
    </row>
    <row r="174" spans="2:11" x14ac:dyDescent="0.3">
      <c r="B174" s="30" t="s">
        <v>219</v>
      </c>
      <c r="C174" s="131"/>
      <c r="D174" s="131"/>
      <c r="E174" s="104"/>
      <c r="F174" s="56"/>
      <c r="G174" s="58">
        <f>IFERROR(INT(ROUND(F174,2)*(VLOOKUP(INT(E174),'Supporting data'!$L$16:$M$60,2,FALSE))*(E174/(INT(E174)))),0)</f>
        <v>0</v>
      </c>
      <c r="H174" s="40"/>
      <c r="I174" s="87">
        <f>IF(ISBLANK(H174),0,IF(H174="Ne",G174*'Supporting data'!$B$2,Příjezdy!G174*'Supporting data'!$B$4))</f>
        <v>0</v>
      </c>
      <c r="J174" s="32">
        <f t="shared" si="4"/>
        <v>0</v>
      </c>
      <c r="K174" s="34" t="str">
        <f t="shared" si="5"/>
        <v/>
      </c>
    </row>
    <row r="175" spans="2:11" x14ac:dyDescent="0.3">
      <c r="B175" s="30" t="s">
        <v>220</v>
      </c>
      <c r="C175" s="131"/>
      <c r="D175" s="131"/>
      <c r="E175" s="104"/>
      <c r="F175" s="56"/>
      <c r="G175" s="58">
        <f>IFERROR(INT(ROUND(F175,2)*(VLOOKUP(INT(E175),'Supporting data'!$L$16:$M$60,2,FALSE))*(E175/(INT(E175)))),0)</f>
        <v>0</v>
      </c>
      <c r="H175" s="40"/>
      <c r="I175" s="87">
        <f>IF(ISBLANK(H175),0,IF(H175="Ne",G175*'Supporting data'!$B$2,Příjezdy!G175*'Supporting data'!$B$4))</f>
        <v>0</v>
      </c>
      <c r="J175" s="32">
        <f t="shared" si="4"/>
        <v>0</v>
      </c>
      <c r="K175" s="34" t="str">
        <f t="shared" si="5"/>
        <v/>
      </c>
    </row>
    <row r="176" spans="2:11" x14ac:dyDescent="0.3">
      <c r="B176" s="30" t="s">
        <v>221</v>
      </c>
      <c r="C176" s="131"/>
      <c r="D176" s="131"/>
      <c r="E176" s="104"/>
      <c r="F176" s="56"/>
      <c r="G176" s="58">
        <f>IFERROR(INT(ROUND(F176,2)*(VLOOKUP(INT(E176),'Supporting data'!$L$16:$M$60,2,FALSE))*(E176/(INT(E176)))),0)</f>
        <v>0</v>
      </c>
      <c r="H176" s="40"/>
      <c r="I176" s="87">
        <f>IF(ISBLANK(H176),0,IF(H176="Ne",G176*'Supporting data'!$B$2,Příjezdy!G176*'Supporting data'!$B$4))</f>
        <v>0</v>
      </c>
      <c r="J176" s="32">
        <f t="shared" si="4"/>
        <v>0</v>
      </c>
      <c r="K176" s="34" t="str">
        <f t="shared" si="5"/>
        <v/>
      </c>
    </row>
    <row r="177" spans="2:11" x14ac:dyDescent="0.3">
      <c r="B177" s="30" t="s">
        <v>222</v>
      </c>
      <c r="C177" s="131"/>
      <c r="D177" s="131"/>
      <c r="E177" s="104"/>
      <c r="F177" s="56"/>
      <c r="G177" s="58">
        <f>IFERROR(INT(ROUND(F177,2)*(VLOOKUP(INT(E177),'Supporting data'!$L$16:$M$60,2,FALSE))*(E177/(INT(E177)))),0)</f>
        <v>0</v>
      </c>
      <c r="H177" s="40"/>
      <c r="I177" s="87">
        <f>IF(ISBLANK(H177),0,IF(H177="Ne",G177*'Supporting data'!$B$2,Příjezdy!G177*'Supporting data'!$B$4))</f>
        <v>0</v>
      </c>
      <c r="J177" s="32">
        <f t="shared" si="4"/>
        <v>0</v>
      </c>
      <c r="K177" s="34" t="str">
        <f t="shared" si="5"/>
        <v/>
      </c>
    </row>
    <row r="178" spans="2:11" x14ac:dyDescent="0.3">
      <c r="B178" s="30" t="s">
        <v>223</v>
      </c>
      <c r="C178" s="131"/>
      <c r="D178" s="131"/>
      <c r="E178" s="104"/>
      <c r="F178" s="56"/>
      <c r="G178" s="58">
        <f>IFERROR(INT(ROUND(F178,2)*(VLOOKUP(INT(E178),'Supporting data'!$L$16:$M$60,2,FALSE))*(E178/(INT(E178)))),0)</f>
        <v>0</v>
      </c>
      <c r="H178" s="40"/>
      <c r="I178" s="87">
        <f>IF(ISBLANK(H178),0,IF(H178="Ne",G178*'Supporting data'!$B$2,Příjezdy!G178*'Supporting data'!$B$4))</f>
        <v>0</v>
      </c>
      <c r="J178" s="32">
        <f t="shared" si="4"/>
        <v>0</v>
      </c>
      <c r="K178" s="34" t="str">
        <f t="shared" si="5"/>
        <v/>
      </c>
    </row>
    <row r="179" spans="2:11" x14ac:dyDescent="0.3">
      <c r="B179" s="30" t="s">
        <v>224</v>
      </c>
      <c r="C179" s="131"/>
      <c r="D179" s="131"/>
      <c r="E179" s="104"/>
      <c r="F179" s="56"/>
      <c r="G179" s="58">
        <f>IFERROR(INT(ROUND(F179,2)*(VLOOKUP(INT(E179),'Supporting data'!$L$16:$M$60,2,FALSE))*(E179/(INT(E179)))),0)</f>
        <v>0</v>
      </c>
      <c r="H179" s="40"/>
      <c r="I179" s="87">
        <f>IF(ISBLANK(H179),0,IF(H179="Ne",G179*'Supporting data'!$B$2,Příjezdy!G179*'Supporting data'!$B$4))</f>
        <v>0</v>
      </c>
      <c r="J179" s="32">
        <f t="shared" si="4"/>
        <v>0</v>
      </c>
      <c r="K179" s="34" t="str">
        <f t="shared" si="5"/>
        <v/>
      </c>
    </row>
    <row r="180" spans="2:11" x14ac:dyDescent="0.3">
      <c r="B180" s="30" t="s">
        <v>225</v>
      </c>
      <c r="C180" s="131"/>
      <c r="D180" s="131"/>
      <c r="E180" s="104"/>
      <c r="F180" s="56"/>
      <c r="G180" s="58">
        <f>IFERROR(INT(ROUND(F180,2)*(VLOOKUP(INT(E180),'Supporting data'!$L$16:$M$60,2,FALSE))*(E180/(INT(E180)))),0)</f>
        <v>0</v>
      </c>
      <c r="H180" s="40"/>
      <c r="I180" s="87">
        <f>IF(ISBLANK(H180),0,IF(H180="Ne",G180*'Supporting data'!$B$2,Příjezdy!G180*'Supporting data'!$B$4))</f>
        <v>0</v>
      </c>
      <c r="J180" s="32">
        <f t="shared" si="4"/>
        <v>0</v>
      </c>
      <c r="K180" s="34" t="str">
        <f t="shared" si="5"/>
        <v/>
      </c>
    </row>
    <row r="181" spans="2:11" x14ac:dyDescent="0.3">
      <c r="B181" s="30" t="s">
        <v>226</v>
      </c>
      <c r="C181" s="131"/>
      <c r="D181" s="131"/>
      <c r="E181" s="104"/>
      <c r="F181" s="56"/>
      <c r="G181" s="58">
        <f>IFERROR(INT(ROUND(F181,2)*(VLOOKUP(INT(E181),'Supporting data'!$L$16:$M$60,2,FALSE))*(E181/(INT(E181)))),0)</f>
        <v>0</v>
      </c>
      <c r="H181" s="40"/>
      <c r="I181" s="87">
        <f>IF(ISBLANK(H181),0,IF(H181="Ne",G181*'Supporting data'!$B$2,Příjezdy!G181*'Supporting data'!$B$4))</f>
        <v>0</v>
      </c>
      <c r="J181" s="32">
        <f t="shared" si="4"/>
        <v>0</v>
      </c>
      <c r="K181" s="34" t="str">
        <f t="shared" si="5"/>
        <v/>
      </c>
    </row>
    <row r="182" spans="2:11" x14ac:dyDescent="0.3">
      <c r="B182" s="30" t="s">
        <v>227</v>
      </c>
      <c r="C182" s="131"/>
      <c r="D182" s="131"/>
      <c r="E182" s="104"/>
      <c r="F182" s="56"/>
      <c r="G182" s="58">
        <f>IFERROR(INT(ROUND(F182,2)*(VLOOKUP(INT(E182),'Supporting data'!$L$16:$M$60,2,FALSE))*(E182/(INT(E182)))),0)</f>
        <v>0</v>
      </c>
      <c r="H182" s="40"/>
      <c r="I182" s="87">
        <f>IF(ISBLANK(H182),0,IF(H182="Ne",G182*'Supporting data'!$B$2,Příjezdy!G182*'Supporting data'!$B$4))</f>
        <v>0</v>
      </c>
      <c r="J182" s="32">
        <f t="shared" si="4"/>
        <v>0</v>
      </c>
      <c r="K182" s="34" t="str">
        <f t="shared" si="5"/>
        <v/>
      </c>
    </row>
    <row r="183" spans="2:11" x14ac:dyDescent="0.3">
      <c r="B183" s="30" t="s">
        <v>228</v>
      </c>
      <c r="C183" s="131"/>
      <c r="D183" s="131"/>
      <c r="E183" s="104"/>
      <c r="F183" s="56"/>
      <c r="G183" s="58">
        <f>IFERROR(INT(ROUND(F183,2)*(VLOOKUP(INT(E183),'Supporting data'!$L$16:$M$60,2,FALSE))*(E183/(INT(E183)))),0)</f>
        <v>0</v>
      </c>
      <c r="H183" s="40"/>
      <c r="I183" s="87">
        <f>IF(ISBLANK(H183),0,IF(H183="Ne",G183*'Supporting data'!$B$2,Příjezdy!G183*'Supporting data'!$B$4))</f>
        <v>0</v>
      </c>
      <c r="J183" s="32">
        <f t="shared" si="4"/>
        <v>0</v>
      </c>
      <c r="K183" s="34" t="str">
        <f t="shared" si="5"/>
        <v/>
      </c>
    </row>
    <row r="184" spans="2:11" x14ac:dyDescent="0.3">
      <c r="B184" s="30" t="s">
        <v>229</v>
      </c>
      <c r="C184" s="131"/>
      <c r="D184" s="131"/>
      <c r="E184" s="104"/>
      <c r="F184" s="56"/>
      <c r="G184" s="58">
        <f>IFERROR(INT(ROUND(F184,2)*(VLOOKUP(INT(E184),'Supporting data'!$L$16:$M$60,2,FALSE))*(E184/(INT(E184)))),0)</f>
        <v>0</v>
      </c>
      <c r="H184" s="40"/>
      <c r="I184" s="87">
        <f>IF(ISBLANK(H184),0,IF(H184="Ne",G184*'Supporting data'!$B$2,Příjezdy!G184*'Supporting data'!$B$4))</f>
        <v>0</v>
      </c>
      <c r="J184" s="32">
        <f t="shared" si="4"/>
        <v>0</v>
      </c>
      <c r="K184" s="34" t="str">
        <f t="shared" si="5"/>
        <v/>
      </c>
    </row>
    <row r="185" spans="2:11" x14ac:dyDescent="0.3">
      <c r="B185" s="30" t="s">
        <v>230</v>
      </c>
      <c r="C185" s="131"/>
      <c r="D185" s="131"/>
      <c r="E185" s="104"/>
      <c r="F185" s="56"/>
      <c r="G185" s="58">
        <f>IFERROR(INT(ROUND(F185,2)*(VLOOKUP(INT(E185),'Supporting data'!$L$16:$M$60,2,FALSE))*(E185/(INT(E185)))),0)</f>
        <v>0</v>
      </c>
      <c r="H185" s="40"/>
      <c r="I185" s="87">
        <f>IF(ISBLANK(H185),0,IF(H185="Ne",G185*'Supporting data'!$B$2,Příjezdy!G185*'Supporting data'!$B$4))</f>
        <v>0</v>
      </c>
      <c r="J185" s="32">
        <f t="shared" si="4"/>
        <v>0</v>
      </c>
      <c r="K185" s="34" t="str">
        <f t="shared" si="5"/>
        <v/>
      </c>
    </row>
    <row r="186" spans="2:11" x14ac:dyDescent="0.3">
      <c r="B186" s="30" t="s">
        <v>231</v>
      </c>
      <c r="C186" s="131"/>
      <c r="D186" s="131"/>
      <c r="E186" s="104"/>
      <c r="F186" s="56"/>
      <c r="G186" s="58">
        <f>IFERROR(INT(ROUND(F186,2)*(VLOOKUP(INT(E186),'Supporting data'!$L$16:$M$60,2,FALSE))*(E186/(INT(E186)))),0)</f>
        <v>0</v>
      </c>
      <c r="H186" s="40"/>
      <c r="I186" s="87">
        <f>IF(ISBLANK(H186),0,IF(H186="Ne",G186*'Supporting data'!$B$2,Příjezdy!G186*'Supporting data'!$B$4))</f>
        <v>0</v>
      </c>
      <c r="J186" s="32">
        <f t="shared" si="4"/>
        <v>0</v>
      </c>
      <c r="K186" s="34" t="str">
        <f t="shared" si="5"/>
        <v/>
      </c>
    </row>
    <row r="187" spans="2:11" x14ac:dyDescent="0.3">
      <c r="B187" s="30" t="s">
        <v>232</v>
      </c>
      <c r="C187" s="131"/>
      <c r="D187" s="131"/>
      <c r="E187" s="104"/>
      <c r="F187" s="56"/>
      <c r="G187" s="58">
        <f>IFERROR(INT(ROUND(F187,2)*(VLOOKUP(INT(E187),'Supporting data'!$L$16:$M$60,2,FALSE))*(E187/(INT(E187)))),0)</f>
        <v>0</v>
      </c>
      <c r="H187" s="40"/>
      <c r="I187" s="87">
        <f>IF(ISBLANK(H187),0,IF(H187="Ne",G187*'Supporting data'!$B$2,Příjezdy!G187*'Supporting data'!$B$4))</f>
        <v>0</v>
      </c>
      <c r="J187" s="32">
        <f t="shared" si="4"/>
        <v>0</v>
      </c>
      <c r="K187" s="34" t="str">
        <f t="shared" si="5"/>
        <v/>
      </c>
    </row>
    <row r="188" spans="2:11" x14ac:dyDescent="0.3">
      <c r="B188" s="30" t="s">
        <v>233</v>
      </c>
      <c r="C188" s="131"/>
      <c r="D188" s="131"/>
      <c r="E188" s="104"/>
      <c r="F188" s="56"/>
      <c r="G188" s="58">
        <f>IFERROR(INT(ROUND(F188,2)*(VLOOKUP(INT(E188),'Supporting data'!$L$16:$M$60,2,FALSE))*(E188/(INT(E188)))),0)</f>
        <v>0</v>
      </c>
      <c r="H188" s="40"/>
      <c r="I188" s="87">
        <f>IF(ISBLANK(H188),0,IF(H188="Ne",G188*'Supporting data'!$B$2,Příjezdy!G188*'Supporting data'!$B$4))</f>
        <v>0</v>
      </c>
      <c r="J188" s="32">
        <f t="shared" si="4"/>
        <v>0</v>
      </c>
      <c r="K188" s="34" t="str">
        <f t="shared" si="5"/>
        <v/>
      </c>
    </row>
    <row r="189" spans="2:11" x14ac:dyDescent="0.3">
      <c r="B189" s="30" t="s">
        <v>234</v>
      </c>
      <c r="C189" s="131"/>
      <c r="D189" s="131"/>
      <c r="E189" s="104"/>
      <c r="F189" s="56"/>
      <c r="G189" s="58">
        <f>IFERROR(INT(ROUND(F189,2)*(VLOOKUP(INT(E189),'Supporting data'!$L$16:$M$60,2,FALSE))*(E189/(INT(E189)))),0)</f>
        <v>0</v>
      </c>
      <c r="H189" s="40"/>
      <c r="I189" s="87">
        <f>IF(ISBLANK(H189),0,IF(H189="Ne",G189*'Supporting data'!$B$2,Příjezdy!G189*'Supporting data'!$B$4))</f>
        <v>0</v>
      </c>
      <c r="J189" s="32">
        <f t="shared" si="4"/>
        <v>0</v>
      </c>
      <c r="K189" s="34" t="str">
        <f t="shared" si="5"/>
        <v/>
      </c>
    </row>
    <row r="190" spans="2:11" x14ac:dyDescent="0.3">
      <c r="B190" s="30" t="s">
        <v>235</v>
      </c>
      <c r="C190" s="131"/>
      <c r="D190" s="131"/>
      <c r="E190" s="104"/>
      <c r="F190" s="56"/>
      <c r="G190" s="58">
        <f>IFERROR(INT(ROUND(F190,2)*(VLOOKUP(INT(E190),'Supporting data'!$L$16:$M$60,2,FALSE))*(E190/(INT(E190)))),0)</f>
        <v>0</v>
      </c>
      <c r="H190" s="40"/>
      <c r="I190" s="87">
        <f>IF(ISBLANK(H190),0,IF(H190="Ne",G190*'Supporting data'!$B$2,Příjezdy!G190*'Supporting data'!$B$4))</f>
        <v>0</v>
      </c>
      <c r="J190" s="32">
        <f t="shared" si="4"/>
        <v>0</v>
      </c>
      <c r="K190" s="34" t="str">
        <f t="shared" si="5"/>
        <v/>
      </c>
    </row>
    <row r="191" spans="2:11" x14ac:dyDescent="0.3">
      <c r="B191" s="30" t="s">
        <v>236</v>
      </c>
      <c r="C191" s="131"/>
      <c r="D191" s="131"/>
      <c r="E191" s="104"/>
      <c r="F191" s="56"/>
      <c r="G191" s="58">
        <f>IFERROR(INT(ROUND(F191,2)*(VLOOKUP(INT(E191),'Supporting data'!$L$16:$M$60,2,FALSE))*(E191/(INT(E191)))),0)</f>
        <v>0</v>
      </c>
      <c r="H191" s="40"/>
      <c r="I191" s="87">
        <f>IF(ISBLANK(H191),0,IF(H191="Ne",G191*'Supporting data'!$B$2,Příjezdy!G191*'Supporting data'!$B$4))</f>
        <v>0</v>
      </c>
      <c r="J191" s="32">
        <f t="shared" si="4"/>
        <v>0</v>
      </c>
      <c r="K191" s="34" t="str">
        <f t="shared" si="5"/>
        <v/>
      </c>
    </row>
    <row r="192" spans="2:11" x14ac:dyDescent="0.3">
      <c r="B192" s="30" t="s">
        <v>237</v>
      </c>
      <c r="C192" s="131"/>
      <c r="D192" s="131"/>
      <c r="E192" s="104"/>
      <c r="F192" s="56"/>
      <c r="G192" s="58">
        <f>IFERROR(INT(ROUND(F192,2)*(VLOOKUP(INT(E192),'Supporting data'!$L$16:$M$60,2,FALSE))*(E192/(INT(E192)))),0)</f>
        <v>0</v>
      </c>
      <c r="H192" s="40"/>
      <c r="I192" s="87">
        <f>IF(ISBLANK(H192),0,IF(H192="Ne",G192*'Supporting data'!$B$2,Příjezdy!G192*'Supporting data'!$B$4))</f>
        <v>0</v>
      </c>
      <c r="J192" s="32">
        <f t="shared" si="4"/>
        <v>0</v>
      </c>
      <c r="K192" s="34" t="str">
        <f t="shared" si="5"/>
        <v/>
      </c>
    </row>
    <row r="193" spans="2:11" x14ac:dyDescent="0.3">
      <c r="B193" s="30" t="s">
        <v>238</v>
      </c>
      <c r="C193" s="131"/>
      <c r="D193" s="131"/>
      <c r="E193" s="104"/>
      <c r="F193" s="56"/>
      <c r="G193" s="58">
        <f>IFERROR(INT(ROUND(F193,2)*(VLOOKUP(INT(E193),'Supporting data'!$L$16:$M$60,2,FALSE))*(E193/(INT(E193)))),0)</f>
        <v>0</v>
      </c>
      <c r="H193" s="40"/>
      <c r="I193" s="87">
        <f>IF(ISBLANK(H193),0,IF(H193="Ne",G193*'Supporting data'!$B$2,Příjezdy!G193*'Supporting data'!$B$4))</f>
        <v>0</v>
      </c>
      <c r="J193" s="32">
        <f t="shared" si="4"/>
        <v>0</v>
      </c>
      <c r="K193" s="34" t="str">
        <f t="shared" si="5"/>
        <v/>
      </c>
    </row>
    <row r="194" spans="2:11" x14ac:dyDescent="0.3">
      <c r="B194" s="30" t="s">
        <v>239</v>
      </c>
      <c r="C194" s="131"/>
      <c r="D194" s="131"/>
      <c r="E194" s="104"/>
      <c r="F194" s="56"/>
      <c r="G194" s="58">
        <f>IFERROR(INT(ROUND(F194,2)*(VLOOKUP(INT(E194),'Supporting data'!$L$16:$M$60,2,FALSE))*(E194/(INT(E194)))),0)</f>
        <v>0</v>
      </c>
      <c r="H194" s="40"/>
      <c r="I194" s="87">
        <f>IF(ISBLANK(H194),0,IF(H194="Ne",G194*'Supporting data'!$B$2,Příjezdy!G194*'Supporting data'!$B$4))</f>
        <v>0</v>
      </c>
      <c r="J194" s="32">
        <f t="shared" si="4"/>
        <v>0</v>
      </c>
      <c r="K194" s="34" t="str">
        <f t="shared" si="5"/>
        <v/>
      </c>
    </row>
    <row r="195" spans="2:11" x14ac:dyDescent="0.3">
      <c r="B195" s="30" t="s">
        <v>240</v>
      </c>
      <c r="C195" s="131"/>
      <c r="D195" s="131"/>
      <c r="E195" s="104"/>
      <c r="F195" s="56"/>
      <c r="G195" s="58">
        <f>IFERROR(INT(ROUND(F195,2)*(VLOOKUP(INT(E195),'Supporting data'!$L$16:$M$60,2,FALSE))*(E195/(INT(E195)))),0)</f>
        <v>0</v>
      </c>
      <c r="H195" s="40"/>
      <c r="I195" s="87">
        <f>IF(ISBLANK(H195),0,IF(H195="Ne",G195*'Supporting data'!$B$2,Příjezdy!G195*'Supporting data'!$B$4))</f>
        <v>0</v>
      </c>
      <c r="J195" s="32">
        <f t="shared" si="4"/>
        <v>0</v>
      </c>
      <c r="K195" s="34" t="str">
        <f t="shared" si="5"/>
        <v/>
      </c>
    </row>
    <row r="196" spans="2:11" x14ac:dyDescent="0.3">
      <c r="B196" s="30" t="s">
        <v>241</v>
      </c>
      <c r="C196" s="131"/>
      <c r="D196" s="131"/>
      <c r="E196" s="104"/>
      <c r="F196" s="56"/>
      <c r="G196" s="58">
        <f>IFERROR(INT(ROUND(F196,2)*(VLOOKUP(INT(E196),'Supporting data'!$L$16:$M$60,2,FALSE))*(E196/(INT(E196)))),0)</f>
        <v>0</v>
      </c>
      <c r="H196" s="40"/>
      <c r="I196" s="87">
        <f>IF(ISBLANK(H196),0,IF(H196="Ne",G196*'Supporting data'!$B$2,Příjezdy!G196*'Supporting data'!$B$4))</f>
        <v>0</v>
      </c>
      <c r="J196" s="32">
        <f t="shared" si="4"/>
        <v>0</v>
      </c>
      <c r="K196" s="34" t="str">
        <f t="shared" si="5"/>
        <v/>
      </c>
    </row>
    <row r="197" spans="2:11" x14ac:dyDescent="0.3">
      <c r="B197" s="30" t="s">
        <v>242</v>
      </c>
      <c r="C197" s="131"/>
      <c r="D197" s="131"/>
      <c r="E197" s="104"/>
      <c r="F197" s="56"/>
      <c r="G197" s="58">
        <f>IFERROR(INT(ROUND(F197,2)*(VLOOKUP(INT(E197),'Supporting data'!$L$16:$M$60,2,FALSE))*(E197/(INT(E197)))),0)</f>
        <v>0</v>
      </c>
      <c r="H197" s="40"/>
      <c r="I197" s="87">
        <f>IF(ISBLANK(H197),0,IF(H197="Ne",G197*'Supporting data'!$B$2,Příjezdy!G197*'Supporting data'!$B$4))</f>
        <v>0</v>
      </c>
      <c r="J197" s="32">
        <f t="shared" si="4"/>
        <v>0</v>
      </c>
      <c r="K197" s="34" t="str">
        <f t="shared" si="5"/>
        <v/>
      </c>
    </row>
    <row r="198" spans="2:11" x14ac:dyDescent="0.3">
      <c r="B198" s="30" t="s">
        <v>243</v>
      </c>
      <c r="C198" s="131"/>
      <c r="D198" s="131"/>
      <c r="E198" s="104"/>
      <c r="F198" s="56"/>
      <c r="G198" s="58">
        <f>IFERROR(INT(ROUND(F198,2)*(VLOOKUP(INT(E198),'Supporting data'!$L$16:$M$60,2,FALSE))*(E198/(INT(E198)))),0)</f>
        <v>0</v>
      </c>
      <c r="H198" s="40"/>
      <c r="I198" s="87">
        <f>IF(ISBLANK(H198),0,IF(H198="Ne",G198*'Supporting data'!$B$2,Příjezdy!G198*'Supporting data'!$B$4))</f>
        <v>0</v>
      </c>
      <c r="J198" s="32">
        <f t="shared" si="4"/>
        <v>0</v>
      </c>
      <c r="K198" s="34" t="str">
        <f t="shared" si="5"/>
        <v/>
      </c>
    </row>
    <row r="199" spans="2:11" x14ac:dyDescent="0.3">
      <c r="B199" s="30" t="s">
        <v>244</v>
      </c>
      <c r="C199" s="131"/>
      <c r="D199" s="131"/>
      <c r="E199" s="104"/>
      <c r="F199" s="56"/>
      <c r="G199" s="58">
        <f>IFERROR(INT(ROUND(F199,2)*(VLOOKUP(INT(E199),'Supporting data'!$L$16:$M$60,2,FALSE))*(E199/(INT(E199)))),0)</f>
        <v>0</v>
      </c>
      <c r="H199" s="40"/>
      <c r="I199" s="87">
        <f>IF(ISBLANK(H199),0,IF(H199="Ne",G199*'Supporting data'!$B$2,Příjezdy!G199*'Supporting data'!$B$4))</f>
        <v>0</v>
      </c>
      <c r="J199" s="32">
        <f t="shared" si="4"/>
        <v>0</v>
      </c>
      <c r="K199" s="34" t="str">
        <f t="shared" si="5"/>
        <v/>
      </c>
    </row>
    <row r="200" spans="2:11" x14ac:dyDescent="0.3">
      <c r="B200" s="30" t="s">
        <v>245</v>
      </c>
      <c r="C200" s="131"/>
      <c r="D200" s="131"/>
      <c r="E200" s="104"/>
      <c r="F200" s="56"/>
      <c r="G200" s="58">
        <f>IFERROR(INT(ROUND(F200,2)*(VLOOKUP(INT(E200),'Supporting data'!$L$16:$M$60,2,FALSE))*(E200/(INT(E200)))),0)</f>
        <v>0</v>
      </c>
      <c r="H200" s="40"/>
      <c r="I200" s="87">
        <f>IF(ISBLANK(H200),0,IF(H200="Ne",G200*'Supporting data'!$B$2,Příjezdy!G200*'Supporting data'!$B$4))</f>
        <v>0</v>
      </c>
      <c r="J200" s="32">
        <f t="shared" si="4"/>
        <v>0</v>
      </c>
      <c r="K200" s="34" t="str">
        <f t="shared" si="5"/>
        <v/>
      </c>
    </row>
    <row r="201" spans="2:11" x14ac:dyDescent="0.3">
      <c r="B201" s="30" t="s">
        <v>246</v>
      </c>
      <c r="C201" s="131"/>
      <c r="D201" s="131"/>
      <c r="E201" s="104"/>
      <c r="F201" s="56"/>
      <c r="G201" s="58">
        <f>IFERROR(INT(ROUND(F201,2)*(VLOOKUP(INT(E201),'Supporting data'!$L$16:$M$60,2,FALSE))*(E201/(INT(E201)))),0)</f>
        <v>0</v>
      </c>
      <c r="H201" s="40"/>
      <c r="I201" s="87">
        <f>IF(ISBLANK(H201),0,IF(H201="Ne",G201*'Supporting data'!$B$2,Příjezdy!G201*'Supporting data'!$B$4))</f>
        <v>0</v>
      </c>
      <c r="J201" s="32">
        <f t="shared" si="4"/>
        <v>0</v>
      </c>
      <c r="K201" s="34" t="str">
        <f t="shared" si="5"/>
        <v/>
      </c>
    </row>
    <row r="202" spans="2:11" x14ac:dyDescent="0.3">
      <c r="B202" s="30" t="s">
        <v>247</v>
      </c>
      <c r="C202" s="131"/>
      <c r="D202" s="131"/>
      <c r="E202" s="104"/>
      <c r="F202" s="56"/>
      <c r="G202" s="58">
        <f>IFERROR(INT(ROUND(F202,2)*(VLOOKUP(INT(E202),'Supporting data'!$L$16:$M$60,2,FALSE))*(E202/(INT(E202)))),0)</f>
        <v>0</v>
      </c>
      <c r="H202" s="40"/>
      <c r="I202" s="87">
        <f>IF(ISBLANK(H202),0,IF(H202="Ne",G202*'Supporting data'!$B$2,Příjezdy!G202*'Supporting data'!$B$4))</f>
        <v>0</v>
      </c>
      <c r="J202" s="32">
        <f t="shared" ref="J202:J265" si="6">IF(I202&gt;0,IF(ISTEXT(C202)=TRUE,0,1),0)</f>
        <v>0</v>
      </c>
      <c r="K202" s="34" t="str">
        <f t="shared" si="5"/>
        <v/>
      </c>
    </row>
    <row r="203" spans="2:11" x14ac:dyDescent="0.3">
      <c r="B203" s="30" t="s">
        <v>248</v>
      </c>
      <c r="C203" s="131"/>
      <c r="D203" s="131"/>
      <c r="E203" s="104"/>
      <c r="F203" s="56"/>
      <c r="G203" s="58">
        <f>IFERROR(INT(ROUND(F203,2)*(VLOOKUP(INT(E203),'Supporting data'!$L$16:$M$60,2,FALSE))*(E203/(INT(E203)))),0)</f>
        <v>0</v>
      </c>
      <c r="H203" s="40"/>
      <c r="I203" s="87">
        <f>IF(ISBLANK(H203),0,IF(H203="Ne",G203*'Supporting data'!$B$2,Příjezdy!G203*'Supporting data'!$B$4))</f>
        <v>0</v>
      </c>
      <c r="J203" s="32">
        <f t="shared" si="6"/>
        <v>0</v>
      </c>
      <c r="K203" s="34" t="str">
        <f t="shared" ref="K203:K266" si="7">IF(I203&gt;0,1,"")</f>
        <v/>
      </c>
    </row>
    <row r="204" spans="2:11" x14ac:dyDescent="0.3">
      <c r="B204" s="30" t="s">
        <v>249</v>
      </c>
      <c r="C204" s="131"/>
      <c r="D204" s="131"/>
      <c r="E204" s="104"/>
      <c r="F204" s="56"/>
      <c r="G204" s="58">
        <f>IFERROR(INT(ROUND(F204,2)*(VLOOKUP(INT(E204),'Supporting data'!$L$16:$M$60,2,FALSE))*(E204/(INT(E204)))),0)</f>
        <v>0</v>
      </c>
      <c r="H204" s="40"/>
      <c r="I204" s="87">
        <f>IF(ISBLANK(H204),0,IF(H204="Ne",G204*'Supporting data'!$B$2,Příjezdy!G204*'Supporting data'!$B$4))</f>
        <v>0</v>
      </c>
      <c r="J204" s="32">
        <f t="shared" si="6"/>
        <v>0</v>
      </c>
      <c r="K204" s="34" t="str">
        <f t="shared" si="7"/>
        <v/>
      </c>
    </row>
    <row r="205" spans="2:11" x14ac:dyDescent="0.3">
      <c r="B205" s="30" t="s">
        <v>250</v>
      </c>
      <c r="C205" s="131"/>
      <c r="D205" s="131"/>
      <c r="E205" s="104"/>
      <c r="F205" s="56"/>
      <c r="G205" s="58">
        <f>IFERROR(INT(ROUND(F205,2)*(VLOOKUP(INT(E205),'Supporting data'!$L$16:$M$60,2,FALSE))*(E205/(INT(E205)))),0)</f>
        <v>0</v>
      </c>
      <c r="H205" s="40"/>
      <c r="I205" s="87">
        <f>IF(ISBLANK(H205),0,IF(H205="Ne",G205*'Supporting data'!$B$2,Příjezdy!G205*'Supporting data'!$B$4))</f>
        <v>0</v>
      </c>
      <c r="J205" s="32">
        <f t="shared" si="6"/>
        <v>0</v>
      </c>
      <c r="K205" s="34" t="str">
        <f t="shared" si="7"/>
        <v/>
      </c>
    </row>
    <row r="206" spans="2:11" x14ac:dyDescent="0.3">
      <c r="B206" s="30" t="s">
        <v>251</v>
      </c>
      <c r="C206" s="131"/>
      <c r="D206" s="131"/>
      <c r="E206" s="104"/>
      <c r="F206" s="56"/>
      <c r="G206" s="58">
        <f>IFERROR(INT(ROUND(F206,2)*(VLOOKUP(INT(E206),'Supporting data'!$L$16:$M$60,2,FALSE))*(E206/(INT(E206)))),0)</f>
        <v>0</v>
      </c>
      <c r="H206" s="40"/>
      <c r="I206" s="87">
        <f>IF(ISBLANK(H206),0,IF(H206="Ne",G206*'Supporting data'!$B$2,Příjezdy!G206*'Supporting data'!$B$4))</f>
        <v>0</v>
      </c>
      <c r="J206" s="32">
        <f t="shared" si="6"/>
        <v>0</v>
      </c>
      <c r="K206" s="34" t="str">
        <f t="shared" si="7"/>
        <v/>
      </c>
    </row>
    <row r="207" spans="2:11" x14ac:dyDescent="0.3">
      <c r="B207" s="30" t="s">
        <v>252</v>
      </c>
      <c r="C207" s="131"/>
      <c r="D207" s="131"/>
      <c r="E207" s="104"/>
      <c r="F207" s="56"/>
      <c r="G207" s="58">
        <f>IFERROR(INT(ROUND(F207,2)*(VLOOKUP(INT(E207),'Supporting data'!$L$16:$M$60,2,FALSE))*(E207/(INT(E207)))),0)</f>
        <v>0</v>
      </c>
      <c r="H207" s="40"/>
      <c r="I207" s="87">
        <f>IF(ISBLANK(H207),0,IF(H207="Ne",G207*'Supporting data'!$B$2,Příjezdy!G207*'Supporting data'!$B$4))</f>
        <v>0</v>
      </c>
      <c r="J207" s="32">
        <f t="shared" si="6"/>
        <v>0</v>
      </c>
      <c r="K207" s="34" t="str">
        <f t="shared" si="7"/>
        <v/>
      </c>
    </row>
    <row r="208" spans="2:11" x14ac:dyDescent="0.3">
      <c r="B208" s="30" t="s">
        <v>253</v>
      </c>
      <c r="C208" s="131"/>
      <c r="D208" s="131"/>
      <c r="E208" s="104"/>
      <c r="F208" s="56"/>
      <c r="G208" s="58">
        <f>IFERROR(INT(ROUND(F208,2)*(VLOOKUP(INT(E208),'Supporting data'!$L$16:$M$60,2,FALSE))*(E208/(INT(E208)))),0)</f>
        <v>0</v>
      </c>
      <c r="H208" s="40"/>
      <c r="I208" s="87">
        <f>IF(ISBLANK(H208),0,IF(H208="Ne",G208*'Supporting data'!$B$2,Příjezdy!G208*'Supporting data'!$B$4))</f>
        <v>0</v>
      </c>
      <c r="J208" s="32">
        <f t="shared" si="6"/>
        <v>0</v>
      </c>
      <c r="K208" s="34" t="str">
        <f t="shared" si="7"/>
        <v/>
      </c>
    </row>
    <row r="209" spans="2:11" x14ac:dyDescent="0.3">
      <c r="B209" s="30" t="s">
        <v>254</v>
      </c>
      <c r="C209" s="131"/>
      <c r="D209" s="131"/>
      <c r="E209" s="104"/>
      <c r="F209" s="56"/>
      <c r="G209" s="58">
        <f>IFERROR(INT(ROUND(F209,2)*(VLOOKUP(INT(E209),'Supporting data'!$L$16:$M$60,2,FALSE))*(E209/(INT(E209)))),0)</f>
        <v>0</v>
      </c>
      <c r="H209" s="40"/>
      <c r="I209" s="87">
        <f>IF(ISBLANK(H209),0,IF(H209="Ne",G209*'Supporting data'!$B$2,Příjezdy!G209*'Supporting data'!$B$4))</f>
        <v>0</v>
      </c>
      <c r="J209" s="32">
        <f t="shared" si="6"/>
        <v>0</v>
      </c>
      <c r="K209" s="34" t="str">
        <f t="shared" si="7"/>
        <v/>
      </c>
    </row>
    <row r="210" spans="2:11" x14ac:dyDescent="0.3">
      <c r="B210" s="30" t="s">
        <v>255</v>
      </c>
      <c r="C210" s="131"/>
      <c r="D210" s="131"/>
      <c r="E210" s="104"/>
      <c r="F210" s="56"/>
      <c r="G210" s="58">
        <f>IFERROR(INT(ROUND(F210,2)*(VLOOKUP(INT(E210),'Supporting data'!$L$16:$M$60,2,FALSE))*(E210/(INT(E210)))),0)</f>
        <v>0</v>
      </c>
      <c r="H210" s="40"/>
      <c r="I210" s="87">
        <f>IF(ISBLANK(H210),0,IF(H210="Ne",G210*'Supporting data'!$B$2,Příjezdy!G210*'Supporting data'!$B$4))</f>
        <v>0</v>
      </c>
      <c r="J210" s="32">
        <f t="shared" si="6"/>
        <v>0</v>
      </c>
      <c r="K210" s="34" t="str">
        <f t="shared" si="7"/>
        <v/>
      </c>
    </row>
    <row r="211" spans="2:11" x14ac:dyDescent="0.3">
      <c r="B211" s="30" t="s">
        <v>256</v>
      </c>
      <c r="C211" s="131"/>
      <c r="D211" s="131"/>
      <c r="E211" s="104"/>
      <c r="F211" s="56"/>
      <c r="G211" s="58">
        <f>IFERROR(INT(ROUND(F211,2)*(VLOOKUP(INT(E211),'Supporting data'!$L$16:$M$60,2,FALSE))*(E211/(INT(E211)))),0)</f>
        <v>0</v>
      </c>
      <c r="H211" s="40"/>
      <c r="I211" s="87">
        <f>IF(ISBLANK(H211),0,IF(H211="Ne",G211*'Supporting data'!$B$2,Příjezdy!G211*'Supporting data'!$B$4))</f>
        <v>0</v>
      </c>
      <c r="J211" s="32">
        <f t="shared" si="6"/>
        <v>0</v>
      </c>
      <c r="K211" s="34" t="str">
        <f t="shared" si="7"/>
        <v/>
      </c>
    </row>
    <row r="212" spans="2:11" x14ac:dyDescent="0.3">
      <c r="B212" s="30" t="s">
        <v>257</v>
      </c>
      <c r="C212" s="131"/>
      <c r="D212" s="131"/>
      <c r="E212" s="104"/>
      <c r="F212" s="56"/>
      <c r="G212" s="58">
        <f>IFERROR(INT(ROUND(F212,2)*(VLOOKUP(INT(E212),'Supporting data'!$L$16:$M$60,2,FALSE))*(E212/(INT(E212)))),0)</f>
        <v>0</v>
      </c>
      <c r="H212" s="40"/>
      <c r="I212" s="87">
        <f>IF(ISBLANK(H212),0,IF(H212="Ne",G212*'Supporting data'!$B$2,Příjezdy!G212*'Supporting data'!$B$4))</f>
        <v>0</v>
      </c>
      <c r="J212" s="32">
        <f t="shared" si="6"/>
        <v>0</v>
      </c>
      <c r="K212" s="34" t="str">
        <f t="shared" si="7"/>
        <v/>
      </c>
    </row>
    <row r="213" spans="2:11" x14ac:dyDescent="0.3">
      <c r="B213" s="30" t="s">
        <v>258</v>
      </c>
      <c r="C213" s="131"/>
      <c r="D213" s="131"/>
      <c r="E213" s="104"/>
      <c r="F213" s="56"/>
      <c r="G213" s="58">
        <f>IFERROR(INT(ROUND(F213,2)*(VLOOKUP(INT(E213),'Supporting data'!$L$16:$M$60,2,FALSE))*(E213/(INT(E213)))),0)</f>
        <v>0</v>
      </c>
      <c r="H213" s="40"/>
      <c r="I213" s="87">
        <f>IF(ISBLANK(H213),0,IF(H213="Ne",G213*'Supporting data'!$B$2,Příjezdy!G213*'Supporting data'!$B$4))</f>
        <v>0</v>
      </c>
      <c r="J213" s="32">
        <f t="shared" si="6"/>
        <v>0</v>
      </c>
      <c r="K213" s="34" t="str">
        <f t="shared" si="7"/>
        <v/>
      </c>
    </row>
    <row r="214" spans="2:11" x14ac:dyDescent="0.3">
      <c r="B214" s="30" t="s">
        <v>259</v>
      </c>
      <c r="C214" s="131"/>
      <c r="D214" s="131"/>
      <c r="E214" s="104"/>
      <c r="F214" s="56"/>
      <c r="G214" s="58">
        <f>IFERROR(INT(ROUND(F214,2)*(VLOOKUP(INT(E214),'Supporting data'!$L$16:$M$60,2,FALSE))*(E214/(INT(E214)))),0)</f>
        <v>0</v>
      </c>
      <c r="H214" s="40"/>
      <c r="I214" s="87">
        <f>IF(ISBLANK(H214),0,IF(H214="Ne",G214*'Supporting data'!$B$2,Příjezdy!G214*'Supporting data'!$B$4))</f>
        <v>0</v>
      </c>
      <c r="J214" s="32">
        <f t="shared" si="6"/>
        <v>0</v>
      </c>
      <c r="K214" s="34" t="str">
        <f t="shared" si="7"/>
        <v/>
      </c>
    </row>
    <row r="215" spans="2:11" x14ac:dyDescent="0.3">
      <c r="B215" s="30" t="s">
        <v>260</v>
      </c>
      <c r="C215" s="131"/>
      <c r="D215" s="131"/>
      <c r="E215" s="104"/>
      <c r="F215" s="56"/>
      <c r="G215" s="58">
        <f>IFERROR(INT(ROUND(F215,2)*(VLOOKUP(INT(E215),'Supporting data'!$L$16:$M$60,2,FALSE))*(E215/(INT(E215)))),0)</f>
        <v>0</v>
      </c>
      <c r="H215" s="40"/>
      <c r="I215" s="87">
        <f>IF(ISBLANK(H215),0,IF(H215="Ne",G215*'Supporting data'!$B$2,Příjezdy!G215*'Supporting data'!$B$4))</f>
        <v>0</v>
      </c>
      <c r="J215" s="32">
        <f t="shared" si="6"/>
        <v>0</v>
      </c>
      <c r="K215" s="34" t="str">
        <f t="shared" si="7"/>
        <v/>
      </c>
    </row>
    <row r="216" spans="2:11" x14ac:dyDescent="0.3">
      <c r="B216" s="30" t="s">
        <v>261</v>
      </c>
      <c r="C216" s="131"/>
      <c r="D216" s="131"/>
      <c r="E216" s="104"/>
      <c r="F216" s="56"/>
      <c r="G216" s="58">
        <f>IFERROR(INT(ROUND(F216,2)*(VLOOKUP(INT(E216),'Supporting data'!$L$16:$M$60,2,FALSE))*(E216/(INT(E216)))),0)</f>
        <v>0</v>
      </c>
      <c r="H216" s="40"/>
      <c r="I216" s="87">
        <f>IF(ISBLANK(H216),0,IF(H216="Ne",G216*'Supporting data'!$B$2,Příjezdy!G216*'Supporting data'!$B$4))</f>
        <v>0</v>
      </c>
      <c r="J216" s="32">
        <f t="shared" si="6"/>
        <v>0</v>
      </c>
      <c r="K216" s="34" t="str">
        <f t="shared" si="7"/>
        <v/>
      </c>
    </row>
    <row r="217" spans="2:11" x14ac:dyDescent="0.3">
      <c r="B217" s="30" t="s">
        <v>262</v>
      </c>
      <c r="C217" s="131"/>
      <c r="D217" s="131"/>
      <c r="E217" s="104"/>
      <c r="F217" s="56"/>
      <c r="G217" s="58">
        <f>IFERROR(INT(ROUND(F217,2)*(VLOOKUP(INT(E217),'Supporting data'!$L$16:$M$60,2,FALSE))*(E217/(INT(E217)))),0)</f>
        <v>0</v>
      </c>
      <c r="H217" s="40"/>
      <c r="I217" s="87">
        <f>IF(ISBLANK(H217),0,IF(H217="Ne",G217*'Supporting data'!$B$2,Příjezdy!G217*'Supporting data'!$B$4))</f>
        <v>0</v>
      </c>
      <c r="J217" s="32">
        <f t="shared" si="6"/>
        <v>0</v>
      </c>
      <c r="K217" s="34" t="str">
        <f t="shared" si="7"/>
        <v/>
      </c>
    </row>
    <row r="218" spans="2:11" x14ac:dyDescent="0.3">
      <c r="B218" s="30" t="s">
        <v>263</v>
      </c>
      <c r="C218" s="131"/>
      <c r="D218" s="131"/>
      <c r="E218" s="104"/>
      <c r="F218" s="56"/>
      <c r="G218" s="58">
        <f>IFERROR(INT(ROUND(F218,2)*(VLOOKUP(INT(E218),'Supporting data'!$L$16:$M$60,2,FALSE))*(E218/(INT(E218)))),0)</f>
        <v>0</v>
      </c>
      <c r="H218" s="40"/>
      <c r="I218" s="87">
        <f>IF(ISBLANK(H218),0,IF(H218="Ne",G218*'Supporting data'!$B$2,Příjezdy!G218*'Supporting data'!$B$4))</f>
        <v>0</v>
      </c>
      <c r="J218" s="32">
        <f t="shared" si="6"/>
        <v>0</v>
      </c>
      <c r="K218" s="34" t="str">
        <f t="shared" si="7"/>
        <v/>
      </c>
    </row>
    <row r="219" spans="2:11" x14ac:dyDescent="0.3">
      <c r="B219" s="30" t="s">
        <v>264</v>
      </c>
      <c r="C219" s="131"/>
      <c r="D219" s="131"/>
      <c r="E219" s="104"/>
      <c r="F219" s="56"/>
      <c r="G219" s="58">
        <f>IFERROR(INT(ROUND(F219,2)*(VLOOKUP(INT(E219),'Supporting data'!$L$16:$M$60,2,FALSE))*(E219/(INT(E219)))),0)</f>
        <v>0</v>
      </c>
      <c r="H219" s="40"/>
      <c r="I219" s="87">
        <f>IF(ISBLANK(H219),0,IF(H219="Ne",G219*'Supporting data'!$B$2,Příjezdy!G219*'Supporting data'!$B$4))</f>
        <v>0</v>
      </c>
      <c r="J219" s="32">
        <f t="shared" si="6"/>
        <v>0</v>
      </c>
      <c r="K219" s="34" t="str">
        <f t="shared" si="7"/>
        <v/>
      </c>
    </row>
    <row r="220" spans="2:11" x14ac:dyDescent="0.3">
      <c r="B220" s="30" t="s">
        <v>265</v>
      </c>
      <c r="C220" s="131"/>
      <c r="D220" s="131"/>
      <c r="E220" s="104"/>
      <c r="F220" s="56"/>
      <c r="G220" s="58">
        <f>IFERROR(INT(ROUND(F220,2)*(VLOOKUP(INT(E220),'Supporting data'!$L$16:$M$60,2,FALSE))*(E220/(INT(E220)))),0)</f>
        <v>0</v>
      </c>
      <c r="H220" s="40"/>
      <c r="I220" s="87">
        <f>IF(ISBLANK(H220),0,IF(H220="Ne",G220*'Supporting data'!$B$2,Příjezdy!G220*'Supporting data'!$B$4))</f>
        <v>0</v>
      </c>
      <c r="J220" s="32">
        <f t="shared" si="6"/>
        <v>0</v>
      </c>
      <c r="K220" s="34" t="str">
        <f t="shared" si="7"/>
        <v/>
      </c>
    </row>
    <row r="221" spans="2:11" x14ac:dyDescent="0.3">
      <c r="B221" s="30" t="s">
        <v>266</v>
      </c>
      <c r="C221" s="131"/>
      <c r="D221" s="131"/>
      <c r="E221" s="104"/>
      <c r="F221" s="56"/>
      <c r="G221" s="58">
        <f>IFERROR(INT(ROUND(F221,2)*(VLOOKUP(INT(E221),'Supporting data'!$L$16:$M$60,2,FALSE))*(E221/(INT(E221)))),0)</f>
        <v>0</v>
      </c>
      <c r="H221" s="40"/>
      <c r="I221" s="87">
        <f>IF(ISBLANK(H221),0,IF(H221="Ne",G221*'Supporting data'!$B$2,Příjezdy!G221*'Supporting data'!$B$4))</f>
        <v>0</v>
      </c>
      <c r="J221" s="32">
        <f t="shared" si="6"/>
        <v>0</v>
      </c>
      <c r="K221" s="34" t="str">
        <f t="shared" si="7"/>
        <v/>
      </c>
    </row>
    <row r="222" spans="2:11" x14ac:dyDescent="0.3">
      <c r="B222" s="30" t="s">
        <v>267</v>
      </c>
      <c r="C222" s="131"/>
      <c r="D222" s="131"/>
      <c r="E222" s="104"/>
      <c r="F222" s="56"/>
      <c r="G222" s="58">
        <f>IFERROR(INT(ROUND(F222,2)*(VLOOKUP(INT(E222),'Supporting data'!$L$16:$M$60,2,FALSE))*(E222/(INT(E222)))),0)</f>
        <v>0</v>
      </c>
      <c r="H222" s="40"/>
      <c r="I222" s="87">
        <f>IF(ISBLANK(H222),0,IF(H222="Ne",G222*'Supporting data'!$B$2,Příjezdy!G222*'Supporting data'!$B$4))</f>
        <v>0</v>
      </c>
      <c r="J222" s="32">
        <f t="shared" si="6"/>
        <v>0</v>
      </c>
      <c r="K222" s="34" t="str">
        <f t="shared" si="7"/>
        <v/>
      </c>
    </row>
    <row r="223" spans="2:11" x14ac:dyDescent="0.3">
      <c r="B223" s="30" t="s">
        <v>268</v>
      </c>
      <c r="C223" s="131"/>
      <c r="D223" s="131"/>
      <c r="E223" s="104"/>
      <c r="F223" s="56"/>
      <c r="G223" s="58">
        <f>IFERROR(INT(ROUND(F223,2)*(VLOOKUP(INT(E223),'Supporting data'!$L$16:$M$60,2,FALSE))*(E223/(INT(E223)))),0)</f>
        <v>0</v>
      </c>
      <c r="H223" s="40"/>
      <c r="I223" s="87">
        <f>IF(ISBLANK(H223),0,IF(H223="Ne",G223*'Supporting data'!$B$2,Příjezdy!G223*'Supporting data'!$B$4))</f>
        <v>0</v>
      </c>
      <c r="J223" s="32">
        <f t="shared" si="6"/>
        <v>0</v>
      </c>
      <c r="K223" s="34" t="str">
        <f t="shared" si="7"/>
        <v/>
      </c>
    </row>
    <row r="224" spans="2:11" x14ac:dyDescent="0.3">
      <c r="B224" s="30" t="s">
        <v>269</v>
      </c>
      <c r="C224" s="131"/>
      <c r="D224" s="131"/>
      <c r="E224" s="104"/>
      <c r="F224" s="56"/>
      <c r="G224" s="58">
        <f>IFERROR(INT(ROUND(F224,2)*(VLOOKUP(INT(E224),'Supporting data'!$L$16:$M$60,2,FALSE))*(E224/(INT(E224)))),0)</f>
        <v>0</v>
      </c>
      <c r="H224" s="40"/>
      <c r="I224" s="87">
        <f>IF(ISBLANK(H224),0,IF(H224="Ne",G224*'Supporting data'!$B$2,Příjezdy!G224*'Supporting data'!$B$4))</f>
        <v>0</v>
      </c>
      <c r="J224" s="32">
        <f t="shared" si="6"/>
        <v>0</v>
      </c>
      <c r="K224" s="34" t="str">
        <f t="shared" si="7"/>
        <v/>
      </c>
    </row>
    <row r="225" spans="2:11" x14ac:dyDescent="0.3">
      <c r="B225" s="30" t="s">
        <v>270</v>
      </c>
      <c r="C225" s="131"/>
      <c r="D225" s="131"/>
      <c r="E225" s="104"/>
      <c r="F225" s="56"/>
      <c r="G225" s="58">
        <f>IFERROR(INT(ROUND(F225,2)*(VLOOKUP(INT(E225),'Supporting data'!$L$16:$M$60,2,FALSE))*(E225/(INT(E225)))),0)</f>
        <v>0</v>
      </c>
      <c r="H225" s="40"/>
      <c r="I225" s="87">
        <f>IF(ISBLANK(H225),0,IF(H225="Ne",G225*'Supporting data'!$B$2,Příjezdy!G225*'Supporting data'!$B$4))</f>
        <v>0</v>
      </c>
      <c r="J225" s="32">
        <f t="shared" si="6"/>
        <v>0</v>
      </c>
      <c r="K225" s="34" t="str">
        <f t="shared" si="7"/>
        <v/>
      </c>
    </row>
    <row r="226" spans="2:11" x14ac:dyDescent="0.3">
      <c r="B226" s="30" t="s">
        <v>271</v>
      </c>
      <c r="C226" s="131"/>
      <c r="D226" s="131"/>
      <c r="E226" s="104"/>
      <c r="F226" s="56"/>
      <c r="G226" s="58">
        <f>IFERROR(INT(ROUND(F226,2)*(VLOOKUP(INT(E226),'Supporting data'!$L$16:$M$60,2,FALSE))*(E226/(INT(E226)))),0)</f>
        <v>0</v>
      </c>
      <c r="H226" s="40"/>
      <c r="I226" s="87">
        <f>IF(ISBLANK(H226),0,IF(H226="Ne",G226*'Supporting data'!$B$2,Příjezdy!G226*'Supporting data'!$B$4))</f>
        <v>0</v>
      </c>
      <c r="J226" s="32">
        <f t="shared" si="6"/>
        <v>0</v>
      </c>
      <c r="K226" s="34" t="str">
        <f t="shared" si="7"/>
        <v/>
      </c>
    </row>
    <row r="227" spans="2:11" x14ac:dyDescent="0.3">
      <c r="B227" s="30" t="s">
        <v>272</v>
      </c>
      <c r="C227" s="131"/>
      <c r="D227" s="131"/>
      <c r="E227" s="104"/>
      <c r="F227" s="56"/>
      <c r="G227" s="58">
        <f>IFERROR(INT(ROUND(F227,2)*(VLOOKUP(INT(E227),'Supporting data'!$L$16:$M$60,2,FALSE))*(E227/(INT(E227)))),0)</f>
        <v>0</v>
      </c>
      <c r="H227" s="40"/>
      <c r="I227" s="87">
        <f>IF(ISBLANK(H227),0,IF(H227="Ne",G227*'Supporting data'!$B$2,Příjezdy!G227*'Supporting data'!$B$4))</f>
        <v>0</v>
      </c>
      <c r="J227" s="32">
        <f t="shared" si="6"/>
        <v>0</v>
      </c>
      <c r="K227" s="34" t="str">
        <f t="shared" si="7"/>
        <v/>
      </c>
    </row>
    <row r="228" spans="2:11" x14ac:dyDescent="0.3">
      <c r="B228" s="30" t="s">
        <v>273</v>
      </c>
      <c r="C228" s="131"/>
      <c r="D228" s="131"/>
      <c r="E228" s="104"/>
      <c r="F228" s="56"/>
      <c r="G228" s="58">
        <f>IFERROR(INT(ROUND(F228,2)*(VLOOKUP(INT(E228),'Supporting data'!$L$16:$M$60,2,FALSE))*(E228/(INT(E228)))),0)</f>
        <v>0</v>
      </c>
      <c r="H228" s="40"/>
      <c r="I228" s="87">
        <f>IF(ISBLANK(H228),0,IF(H228="Ne",G228*'Supporting data'!$B$2,Příjezdy!G228*'Supporting data'!$B$4))</f>
        <v>0</v>
      </c>
      <c r="J228" s="32">
        <f t="shared" si="6"/>
        <v>0</v>
      </c>
      <c r="K228" s="34" t="str">
        <f t="shared" si="7"/>
        <v/>
      </c>
    </row>
    <row r="229" spans="2:11" x14ac:dyDescent="0.3">
      <c r="B229" s="30" t="s">
        <v>274</v>
      </c>
      <c r="C229" s="131"/>
      <c r="D229" s="131"/>
      <c r="E229" s="104"/>
      <c r="F229" s="56"/>
      <c r="G229" s="58">
        <f>IFERROR(INT(ROUND(F229,2)*(VLOOKUP(INT(E229),'Supporting data'!$L$16:$M$60,2,FALSE))*(E229/(INT(E229)))),0)</f>
        <v>0</v>
      </c>
      <c r="H229" s="40"/>
      <c r="I229" s="87">
        <f>IF(ISBLANK(H229),0,IF(H229="Ne",G229*'Supporting data'!$B$2,Příjezdy!G229*'Supporting data'!$B$4))</f>
        <v>0</v>
      </c>
      <c r="J229" s="32">
        <f t="shared" si="6"/>
        <v>0</v>
      </c>
      <c r="K229" s="34" t="str">
        <f t="shared" si="7"/>
        <v/>
      </c>
    </row>
    <row r="230" spans="2:11" x14ac:dyDescent="0.3">
      <c r="B230" s="30" t="s">
        <v>275</v>
      </c>
      <c r="C230" s="131"/>
      <c r="D230" s="131"/>
      <c r="E230" s="104"/>
      <c r="F230" s="56"/>
      <c r="G230" s="58">
        <f>IFERROR(INT(ROUND(F230,2)*(VLOOKUP(INT(E230),'Supporting data'!$L$16:$M$60,2,FALSE))*(E230/(INT(E230)))),0)</f>
        <v>0</v>
      </c>
      <c r="H230" s="40"/>
      <c r="I230" s="87">
        <f>IF(ISBLANK(H230),0,IF(H230="Ne",G230*'Supporting data'!$B$2,Příjezdy!G230*'Supporting data'!$B$4))</f>
        <v>0</v>
      </c>
      <c r="J230" s="32">
        <f t="shared" si="6"/>
        <v>0</v>
      </c>
      <c r="K230" s="34" t="str">
        <f t="shared" si="7"/>
        <v/>
      </c>
    </row>
    <row r="231" spans="2:11" x14ac:dyDescent="0.3">
      <c r="B231" s="30" t="s">
        <v>276</v>
      </c>
      <c r="C231" s="131"/>
      <c r="D231" s="131"/>
      <c r="E231" s="104"/>
      <c r="F231" s="56"/>
      <c r="G231" s="58">
        <f>IFERROR(INT(ROUND(F231,2)*(VLOOKUP(INT(E231),'Supporting data'!$L$16:$M$60,2,FALSE))*(E231/(INT(E231)))),0)</f>
        <v>0</v>
      </c>
      <c r="H231" s="40"/>
      <c r="I231" s="87">
        <f>IF(ISBLANK(H231),0,IF(H231="Ne",G231*'Supporting data'!$B$2,Příjezdy!G231*'Supporting data'!$B$4))</f>
        <v>0</v>
      </c>
      <c r="J231" s="32">
        <f t="shared" si="6"/>
        <v>0</v>
      </c>
      <c r="K231" s="34" t="str">
        <f t="shared" si="7"/>
        <v/>
      </c>
    </row>
    <row r="232" spans="2:11" x14ac:dyDescent="0.3">
      <c r="B232" s="30" t="s">
        <v>277</v>
      </c>
      <c r="C232" s="131"/>
      <c r="D232" s="131"/>
      <c r="E232" s="104"/>
      <c r="F232" s="56"/>
      <c r="G232" s="58">
        <f>IFERROR(INT(ROUND(F232,2)*(VLOOKUP(INT(E232),'Supporting data'!$L$16:$M$60,2,FALSE))*(E232/(INT(E232)))),0)</f>
        <v>0</v>
      </c>
      <c r="H232" s="40"/>
      <c r="I232" s="87">
        <f>IF(ISBLANK(H232),0,IF(H232="Ne",G232*'Supporting data'!$B$2,Příjezdy!G232*'Supporting data'!$B$4))</f>
        <v>0</v>
      </c>
      <c r="J232" s="32">
        <f t="shared" si="6"/>
        <v>0</v>
      </c>
      <c r="K232" s="34" t="str">
        <f t="shared" si="7"/>
        <v/>
      </c>
    </row>
    <row r="233" spans="2:11" x14ac:dyDescent="0.3">
      <c r="B233" s="30" t="s">
        <v>278</v>
      </c>
      <c r="C233" s="131"/>
      <c r="D233" s="131"/>
      <c r="E233" s="104"/>
      <c r="F233" s="56"/>
      <c r="G233" s="58">
        <f>IFERROR(INT(ROUND(F233,2)*(VLOOKUP(INT(E233),'Supporting data'!$L$16:$M$60,2,FALSE))*(E233/(INT(E233)))),0)</f>
        <v>0</v>
      </c>
      <c r="H233" s="40"/>
      <c r="I233" s="87">
        <f>IF(ISBLANK(H233),0,IF(H233="Ne",G233*'Supporting data'!$B$2,Příjezdy!G233*'Supporting data'!$B$4))</f>
        <v>0</v>
      </c>
      <c r="J233" s="32">
        <f t="shared" si="6"/>
        <v>0</v>
      </c>
      <c r="K233" s="34" t="str">
        <f t="shared" si="7"/>
        <v/>
      </c>
    </row>
    <row r="234" spans="2:11" x14ac:dyDescent="0.3">
      <c r="B234" s="30" t="s">
        <v>279</v>
      </c>
      <c r="C234" s="131"/>
      <c r="D234" s="131"/>
      <c r="E234" s="104"/>
      <c r="F234" s="56"/>
      <c r="G234" s="58">
        <f>IFERROR(INT(ROUND(F234,2)*(VLOOKUP(INT(E234),'Supporting data'!$L$16:$M$60,2,FALSE))*(E234/(INT(E234)))),0)</f>
        <v>0</v>
      </c>
      <c r="H234" s="40"/>
      <c r="I234" s="87">
        <f>IF(ISBLANK(H234),0,IF(H234="Ne",G234*'Supporting data'!$B$2,Příjezdy!G234*'Supporting data'!$B$4))</f>
        <v>0</v>
      </c>
      <c r="J234" s="32">
        <f t="shared" si="6"/>
        <v>0</v>
      </c>
      <c r="K234" s="34" t="str">
        <f t="shared" si="7"/>
        <v/>
      </c>
    </row>
    <row r="235" spans="2:11" x14ac:dyDescent="0.3">
      <c r="B235" s="30" t="s">
        <v>280</v>
      </c>
      <c r="C235" s="131"/>
      <c r="D235" s="131"/>
      <c r="E235" s="104"/>
      <c r="F235" s="56"/>
      <c r="G235" s="58">
        <f>IFERROR(INT(ROUND(F235,2)*(VLOOKUP(INT(E235),'Supporting data'!$L$16:$M$60,2,FALSE))*(E235/(INT(E235)))),0)</f>
        <v>0</v>
      </c>
      <c r="H235" s="40"/>
      <c r="I235" s="87">
        <f>IF(ISBLANK(H235),0,IF(H235="Ne",G235*'Supporting data'!$B$2,Příjezdy!G235*'Supporting data'!$B$4))</f>
        <v>0</v>
      </c>
      <c r="J235" s="32">
        <f t="shared" si="6"/>
        <v>0</v>
      </c>
      <c r="K235" s="34" t="str">
        <f t="shared" si="7"/>
        <v/>
      </c>
    </row>
    <row r="236" spans="2:11" x14ac:dyDescent="0.3">
      <c r="B236" s="30" t="s">
        <v>281</v>
      </c>
      <c r="C236" s="131"/>
      <c r="D236" s="131"/>
      <c r="E236" s="104"/>
      <c r="F236" s="56"/>
      <c r="G236" s="58">
        <f>IFERROR(INT(ROUND(F236,2)*(VLOOKUP(INT(E236),'Supporting data'!$L$16:$M$60,2,FALSE))*(E236/(INT(E236)))),0)</f>
        <v>0</v>
      </c>
      <c r="H236" s="40"/>
      <c r="I236" s="87">
        <f>IF(ISBLANK(H236),0,IF(H236="Ne",G236*'Supporting data'!$B$2,Příjezdy!G236*'Supporting data'!$B$4))</f>
        <v>0</v>
      </c>
      <c r="J236" s="32">
        <f t="shared" si="6"/>
        <v>0</v>
      </c>
      <c r="K236" s="34" t="str">
        <f t="shared" si="7"/>
        <v/>
      </c>
    </row>
    <row r="237" spans="2:11" x14ac:dyDescent="0.3">
      <c r="B237" s="30" t="s">
        <v>282</v>
      </c>
      <c r="C237" s="131"/>
      <c r="D237" s="131"/>
      <c r="E237" s="104"/>
      <c r="F237" s="56"/>
      <c r="G237" s="58">
        <f>IFERROR(INT(ROUND(F237,2)*(VLOOKUP(INT(E237),'Supporting data'!$L$16:$M$60,2,FALSE))*(E237/(INT(E237)))),0)</f>
        <v>0</v>
      </c>
      <c r="H237" s="40"/>
      <c r="I237" s="87">
        <f>IF(ISBLANK(H237),0,IF(H237="Ne",G237*'Supporting data'!$B$2,Příjezdy!G237*'Supporting data'!$B$4))</f>
        <v>0</v>
      </c>
      <c r="J237" s="32">
        <f t="shared" si="6"/>
        <v>0</v>
      </c>
      <c r="K237" s="34" t="str">
        <f t="shared" si="7"/>
        <v/>
      </c>
    </row>
    <row r="238" spans="2:11" x14ac:dyDescent="0.3">
      <c r="B238" s="30" t="s">
        <v>283</v>
      </c>
      <c r="C238" s="131"/>
      <c r="D238" s="131"/>
      <c r="E238" s="104"/>
      <c r="F238" s="56"/>
      <c r="G238" s="58">
        <f>IFERROR(INT(ROUND(F238,2)*(VLOOKUP(INT(E238),'Supporting data'!$L$16:$M$60,2,FALSE))*(E238/(INT(E238)))),0)</f>
        <v>0</v>
      </c>
      <c r="H238" s="40"/>
      <c r="I238" s="87">
        <f>IF(ISBLANK(H238),0,IF(H238="Ne",G238*'Supporting data'!$B$2,Příjezdy!G238*'Supporting data'!$B$4))</f>
        <v>0</v>
      </c>
      <c r="J238" s="32">
        <f t="shared" si="6"/>
        <v>0</v>
      </c>
      <c r="K238" s="34" t="str">
        <f t="shared" si="7"/>
        <v/>
      </c>
    </row>
    <row r="239" spans="2:11" x14ac:dyDescent="0.3">
      <c r="B239" s="30" t="s">
        <v>284</v>
      </c>
      <c r="C239" s="131"/>
      <c r="D239" s="131"/>
      <c r="E239" s="104"/>
      <c r="F239" s="56"/>
      <c r="G239" s="58">
        <f>IFERROR(INT(ROUND(F239,2)*(VLOOKUP(INT(E239),'Supporting data'!$L$16:$M$60,2,FALSE))*(E239/(INT(E239)))),0)</f>
        <v>0</v>
      </c>
      <c r="H239" s="40"/>
      <c r="I239" s="87">
        <f>IF(ISBLANK(H239),0,IF(H239="Ne",G239*'Supporting data'!$B$2,Příjezdy!G239*'Supporting data'!$B$4))</f>
        <v>0</v>
      </c>
      <c r="J239" s="32">
        <f t="shared" si="6"/>
        <v>0</v>
      </c>
      <c r="K239" s="34" t="str">
        <f t="shared" si="7"/>
        <v/>
      </c>
    </row>
    <row r="240" spans="2:11" x14ac:dyDescent="0.3">
      <c r="B240" s="30" t="s">
        <v>285</v>
      </c>
      <c r="C240" s="131"/>
      <c r="D240" s="131"/>
      <c r="E240" s="104"/>
      <c r="F240" s="56"/>
      <c r="G240" s="58">
        <f>IFERROR(INT(ROUND(F240,2)*(VLOOKUP(INT(E240),'Supporting data'!$L$16:$M$60,2,FALSE))*(E240/(INT(E240)))),0)</f>
        <v>0</v>
      </c>
      <c r="H240" s="40"/>
      <c r="I240" s="87">
        <f>IF(ISBLANK(H240),0,IF(H240="Ne",G240*'Supporting data'!$B$2,Příjezdy!G240*'Supporting data'!$B$4))</f>
        <v>0</v>
      </c>
      <c r="J240" s="32">
        <f t="shared" si="6"/>
        <v>0</v>
      </c>
      <c r="K240" s="34" t="str">
        <f t="shared" si="7"/>
        <v/>
      </c>
    </row>
    <row r="241" spans="2:11" x14ac:dyDescent="0.3">
      <c r="B241" s="30" t="s">
        <v>286</v>
      </c>
      <c r="C241" s="131"/>
      <c r="D241" s="131"/>
      <c r="E241" s="104"/>
      <c r="F241" s="56"/>
      <c r="G241" s="58">
        <f>IFERROR(INT(ROUND(F241,2)*(VLOOKUP(INT(E241),'Supporting data'!$L$16:$M$60,2,FALSE))*(E241/(INT(E241)))),0)</f>
        <v>0</v>
      </c>
      <c r="H241" s="40"/>
      <c r="I241" s="87">
        <f>IF(ISBLANK(H241),0,IF(H241="Ne",G241*'Supporting data'!$B$2,Příjezdy!G241*'Supporting data'!$B$4))</f>
        <v>0</v>
      </c>
      <c r="J241" s="32">
        <f t="shared" si="6"/>
        <v>0</v>
      </c>
      <c r="K241" s="34" t="str">
        <f t="shared" si="7"/>
        <v/>
      </c>
    </row>
    <row r="242" spans="2:11" x14ac:dyDescent="0.3">
      <c r="B242" s="30" t="s">
        <v>287</v>
      </c>
      <c r="C242" s="131"/>
      <c r="D242" s="131"/>
      <c r="E242" s="104"/>
      <c r="F242" s="56"/>
      <c r="G242" s="58">
        <f>IFERROR(INT(ROUND(F242,2)*(VLOOKUP(INT(E242),'Supporting data'!$L$16:$M$60,2,FALSE))*(E242/(INT(E242)))),0)</f>
        <v>0</v>
      </c>
      <c r="H242" s="40"/>
      <c r="I242" s="87">
        <f>IF(ISBLANK(H242),0,IF(H242="Ne",G242*'Supporting data'!$B$2,Příjezdy!G242*'Supporting data'!$B$4))</f>
        <v>0</v>
      </c>
      <c r="J242" s="32">
        <f t="shared" si="6"/>
        <v>0</v>
      </c>
      <c r="K242" s="34" t="str">
        <f t="shared" si="7"/>
        <v/>
      </c>
    </row>
    <row r="243" spans="2:11" x14ac:dyDescent="0.3">
      <c r="B243" s="30" t="s">
        <v>288</v>
      </c>
      <c r="C243" s="131"/>
      <c r="D243" s="131"/>
      <c r="E243" s="104"/>
      <c r="F243" s="56"/>
      <c r="G243" s="58">
        <f>IFERROR(INT(ROUND(F243,2)*(VLOOKUP(INT(E243),'Supporting data'!$L$16:$M$60,2,FALSE))*(E243/(INT(E243)))),0)</f>
        <v>0</v>
      </c>
      <c r="H243" s="40"/>
      <c r="I243" s="87">
        <f>IF(ISBLANK(H243),0,IF(H243="Ne",G243*'Supporting data'!$B$2,Příjezdy!G243*'Supporting data'!$B$4))</f>
        <v>0</v>
      </c>
      <c r="J243" s="32">
        <f t="shared" si="6"/>
        <v>0</v>
      </c>
      <c r="K243" s="34" t="str">
        <f t="shared" si="7"/>
        <v/>
      </c>
    </row>
    <row r="244" spans="2:11" x14ac:dyDescent="0.3">
      <c r="B244" s="30" t="s">
        <v>289</v>
      </c>
      <c r="C244" s="131"/>
      <c r="D244" s="131"/>
      <c r="E244" s="104"/>
      <c r="F244" s="56"/>
      <c r="G244" s="58">
        <f>IFERROR(INT(ROUND(F244,2)*(VLOOKUP(INT(E244),'Supporting data'!$L$16:$M$60,2,FALSE))*(E244/(INT(E244)))),0)</f>
        <v>0</v>
      </c>
      <c r="H244" s="40"/>
      <c r="I244" s="87">
        <f>IF(ISBLANK(H244),0,IF(H244="Ne",G244*'Supporting data'!$B$2,Příjezdy!G244*'Supporting data'!$B$4))</f>
        <v>0</v>
      </c>
      <c r="J244" s="32">
        <f t="shared" si="6"/>
        <v>0</v>
      </c>
      <c r="K244" s="34" t="str">
        <f t="shared" si="7"/>
        <v/>
      </c>
    </row>
    <row r="245" spans="2:11" x14ac:dyDescent="0.3">
      <c r="B245" s="30" t="s">
        <v>290</v>
      </c>
      <c r="C245" s="131"/>
      <c r="D245" s="131"/>
      <c r="E245" s="104"/>
      <c r="F245" s="56"/>
      <c r="G245" s="58">
        <f>IFERROR(INT(ROUND(F245,2)*(VLOOKUP(INT(E245),'Supporting data'!$L$16:$M$60,2,FALSE))*(E245/(INT(E245)))),0)</f>
        <v>0</v>
      </c>
      <c r="H245" s="40"/>
      <c r="I245" s="87">
        <f>IF(ISBLANK(H245),0,IF(H245="Ne",G245*'Supporting data'!$B$2,Příjezdy!G245*'Supporting data'!$B$4))</f>
        <v>0</v>
      </c>
      <c r="J245" s="32">
        <f t="shared" si="6"/>
        <v>0</v>
      </c>
      <c r="K245" s="34" t="str">
        <f t="shared" si="7"/>
        <v/>
      </c>
    </row>
    <row r="246" spans="2:11" x14ac:dyDescent="0.3">
      <c r="B246" s="30" t="s">
        <v>291</v>
      </c>
      <c r="C246" s="131"/>
      <c r="D246" s="131"/>
      <c r="E246" s="104"/>
      <c r="F246" s="56"/>
      <c r="G246" s="58">
        <f>IFERROR(INT(ROUND(F246,2)*(VLOOKUP(INT(E246),'Supporting data'!$L$16:$M$60,2,FALSE))*(E246/(INT(E246)))),0)</f>
        <v>0</v>
      </c>
      <c r="H246" s="40"/>
      <c r="I246" s="87">
        <f>IF(ISBLANK(H246),0,IF(H246="Ne",G246*'Supporting data'!$B$2,Příjezdy!G246*'Supporting data'!$B$4))</f>
        <v>0</v>
      </c>
      <c r="J246" s="32">
        <f t="shared" si="6"/>
        <v>0</v>
      </c>
      <c r="K246" s="34" t="str">
        <f t="shared" si="7"/>
        <v/>
      </c>
    </row>
    <row r="247" spans="2:11" x14ac:dyDescent="0.3">
      <c r="B247" s="30" t="s">
        <v>292</v>
      </c>
      <c r="C247" s="131"/>
      <c r="D247" s="131"/>
      <c r="E247" s="104"/>
      <c r="F247" s="56"/>
      <c r="G247" s="58">
        <f>IFERROR(INT(ROUND(F247,2)*(VLOOKUP(INT(E247),'Supporting data'!$L$16:$M$60,2,FALSE))*(E247/(INT(E247)))),0)</f>
        <v>0</v>
      </c>
      <c r="H247" s="40"/>
      <c r="I247" s="87">
        <f>IF(ISBLANK(H247),0,IF(H247="Ne",G247*'Supporting data'!$B$2,Příjezdy!G247*'Supporting data'!$B$4))</f>
        <v>0</v>
      </c>
      <c r="J247" s="32">
        <f t="shared" si="6"/>
        <v>0</v>
      </c>
      <c r="K247" s="34" t="str">
        <f t="shared" si="7"/>
        <v/>
      </c>
    </row>
    <row r="248" spans="2:11" x14ac:dyDescent="0.3">
      <c r="B248" s="30" t="s">
        <v>293</v>
      </c>
      <c r="C248" s="131"/>
      <c r="D248" s="131"/>
      <c r="E248" s="104"/>
      <c r="F248" s="56"/>
      <c r="G248" s="58">
        <f>IFERROR(INT(ROUND(F248,2)*(VLOOKUP(INT(E248),'Supporting data'!$L$16:$M$60,2,FALSE))*(E248/(INT(E248)))),0)</f>
        <v>0</v>
      </c>
      <c r="H248" s="40"/>
      <c r="I248" s="87">
        <f>IF(ISBLANK(H248),0,IF(H248="Ne",G248*'Supporting data'!$B$2,Příjezdy!G248*'Supporting data'!$B$4))</f>
        <v>0</v>
      </c>
      <c r="J248" s="32">
        <f t="shared" si="6"/>
        <v>0</v>
      </c>
      <c r="K248" s="34" t="str">
        <f t="shared" si="7"/>
        <v/>
      </c>
    </row>
    <row r="249" spans="2:11" x14ac:dyDescent="0.3">
      <c r="B249" s="30" t="s">
        <v>294</v>
      </c>
      <c r="C249" s="131"/>
      <c r="D249" s="131"/>
      <c r="E249" s="104"/>
      <c r="F249" s="56"/>
      <c r="G249" s="58">
        <f>IFERROR(INT(ROUND(F249,2)*(VLOOKUP(INT(E249),'Supporting data'!$L$16:$M$60,2,FALSE))*(E249/(INT(E249)))),0)</f>
        <v>0</v>
      </c>
      <c r="H249" s="40"/>
      <c r="I249" s="87">
        <f>IF(ISBLANK(H249),0,IF(H249="Ne",G249*'Supporting data'!$B$2,Příjezdy!G249*'Supporting data'!$B$4))</f>
        <v>0</v>
      </c>
      <c r="J249" s="32">
        <f t="shared" si="6"/>
        <v>0</v>
      </c>
      <c r="K249" s="34" t="str">
        <f t="shared" si="7"/>
        <v/>
      </c>
    </row>
    <row r="250" spans="2:11" x14ac:dyDescent="0.3">
      <c r="B250" s="30" t="s">
        <v>295</v>
      </c>
      <c r="C250" s="131"/>
      <c r="D250" s="131"/>
      <c r="E250" s="104"/>
      <c r="F250" s="56"/>
      <c r="G250" s="58">
        <f>IFERROR(INT(ROUND(F250,2)*(VLOOKUP(INT(E250),'Supporting data'!$L$16:$M$60,2,FALSE))*(E250/(INT(E250)))),0)</f>
        <v>0</v>
      </c>
      <c r="H250" s="40"/>
      <c r="I250" s="87">
        <f>IF(ISBLANK(H250),0,IF(H250="Ne",G250*'Supporting data'!$B$2,Příjezdy!G250*'Supporting data'!$B$4))</f>
        <v>0</v>
      </c>
      <c r="J250" s="32">
        <f t="shared" si="6"/>
        <v>0</v>
      </c>
      <c r="K250" s="34" t="str">
        <f t="shared" si="7"/>
        <v/>
      </c>
    </row>
    <row r="251" spans="2:11" x14ac:dyDescent="0.3">
      <c r="B251" s="30" t="s">
        <v>296</v>
      </c>
      <c r="C251" s="131"/>
      <c r="D251" s="131"/>
      <c r="E251" s="104"/>
      <c r="F251" s="56"/>
      <c r="G251" s="58">
        <f>IFERROR(INT(ROUND(F251,2)*(VLOOKUP(INT(E251),'Supporting data'!$L$16:$M$60,2,FALSE))*(E251/(INT(E251)))),0)</f>
        <v>0</v>
      </c>
      <c r="H251" s="40"/>
      <c r="I251" s="87">
        <f>IF(ISBLANK(H251),0,IF(H251="Ne",G251*'Supporting data'!$B$2,Příjezdy!G251*'Supporting data'!$B$4))</f>
        <v>0</v>
      </c>
      <c r="J251" s="32">
        <f t="shared" si="6"/>
        <v>0</v>
      </c>
      <c r="K251" s="34" t="str">
        <f t="shared" si="7"/>
        <v/>
      </c>
    </row>
    <row r="252" spans="2:11" x14ac:dyDescent="0.3">
      <c r="B252" s="30" t="s">
        <v>297</v>
      </c>
      <c r="C252" s="131"/>
      <c r="D252" s="131"/>
      <c r="E252" s="104"/>
      <c r="F252" s="56"/>
      <c r="G252" s="58">
        <f>IFERROR(INT(ROUND(F252,2)*(VLOOKUP(INT(E252),'Supporting data'!$L$16:$M$60,2,FALSE))*(E252/(INT(E252)))),0)</f>
        <v>0</v>
      </c>
      <c r="H252" s="40"/>
      <c r="I252" s="87">
        <f>IF(ISBLANK(H252),0,IF(H252="Ne",G252*'Supporting data'!$B$2,Příjezdy!G252*'Supporting data'!$B$4))</f>
        <v>0</v>
      </c>
      <c r="J252" s="32">
        <f t="shared" si="6"/>
        <v>0</v>
      </c>
      <c r="K252" s="34" t="str">
        <f t="shared" si="7"/>
        <v/>
      </c>
    </row>
    <row r="253" spans="2:11" x14ac:dyDescent="0.3">
      <c r="B253" s="30" t="s">
        <v>298</v>
      </c>
      <c r="C253" s="131"/>
      <c r="D253" s="131"/>
      <c r="E253" s="104"/>
      <c r="F253" s="56"/>
      <c r="G253" s="58">
        <f>IFERROR(INT(ROUND(F253,2)*(VLOOKUP(INT(E253),'Supporting data'!$L$16:$M$60,2,FALSE))*(E253/(INT(E253)))),0)</f>
        <v>0</v>
      </c>
      <c r="H253" s="40"/>
      <c r="I253" s="87">
        <f>IF(ISBLANK(H253),0,IF(H253="Ne",G253*'Supporting data'!$B$2,Příjezdy!G253*'Supporting data'!$B$4))</f>
        <v>0</v>
      </c>
      <c r="J253" s="32">
        <f t="shared" si="6"/>
        <v>0</v>
      </c>
      <c r="K253" s="34" t="str">
        <f t="shared" si="7"/>
        <v/>
      </c>
    </row>
    <row r="254" spans="2:11" x14ac:dyDescent="0.3">
      <c r="B254" s="30" t="s">
        <v>299</v>
      </c>
      <c r="C254" s="131"/>
      <c r="D254" s="131"/>
      <c r="E254" s="104"/>
      <c r="F254" s="56"/>
      <c r="G254" s="58">
        <f>IFERROR(INT(ROUND(F254,2)*(VLOOKUP(INT(E254),'Supporting data'!$L$16:$M$60,2,FALSE))*(E254/(INT(E254)))),0)</f>
        <v>0</v>
      </c>
      <c r="H254" s="40"/>
      <c r="I254" s="87">
        <f>IF(ISBLANK(H254),0,IF(H254="Ne",G254*'Supporting data'!$B$2,Příjezdy!G254*'Supporting data'!$B$4))</f>
        <v>0</v>
      </c>
      <c r="J254" s="32">
        <f t="shared" si="6"/>
        <v>0</v>
      </c>
      <c r="K254" s="34" t="str">
        <f t="shared" si="7"/>
        <v/>
      </c>
    </row>
    <row r="255" spans="2:11" x14ac:dyDescent="0.3">
      <c r="B255" s="30" t="s">
        <v>300</v>
      </c>
      <c r="C255" s="131"/>
      <c r="D255" s="131"/>
      <c r="E255" s="104"/>
      <c r="F255" s="56"/>
      <c r="G255" s="58">
        <f>IFERROR(INT(ROUND(F255,2)*(VLOOKUP(INT(E255),'Supporting data'!$L$16:$M$60,2,FALSE))*(E255/(INT(E255)))),0)</f>
        <v>0</v>
      </c>
      <c r="H255" s="40"/>
      <c r="I255" s="87">
        <f>IF(ISBLANK(H255),0,IF(H255="Ne",G255*'Supporting data'!$B$2,Příjezdy!G255*'Supporting data'!$B$4))</f>
        <v>0</v>
      </c>
      <c r="J255" s="32">
        <f t="shared" si="6"/>
        <v>0</v>
      </c>
      <c r="K255" s="34" t="str">
        <f t="shared" si="7"/>
        <v/>
      </c>
    </row>
    <row r="256" spans="2:11" x14ac:dyDescent="0.3">
      <c r="B256" s="30" t="s">
        <v>301</v>
      </c>
      <c r="C256" s="131"/>
      <c r="D256" s="131"/>
      <c r="E256" s="104"/>
      <c r="F256" s="56"/>
      <c r="G256" s="58">
        <f>IFERROR(INT(ROUND(F256,2)*(VLOOKUP(INT(E256),'Supporting data'!$L$16:$M$60,2,FALSE))*(E256/(INT(E256)))),0)</f>
        <v>0</v>
      </c>
      <c r="H256" s="40"/>
      <c r="I256" s="87">
        <f>IF(ISBLANK(H256),0,IF(H256="Ne",G256*'Supporting data'!$B$2,Příjezdy!G256*'Supporting data'!$B$4))</f>
        <v>0</v>
      </c>
      <c r="J256" s="32">
        <f t="shared" si="6"/>
        <v>0</v>
      </c>
      <c r="K256" s="34" t="str">
        <f t="shared" si="7"/>
        <v/>
      </c>
    </row>
    <row r="257" spans="2:11" x14ac:dyDescent="0.3">
      <c r="B257" s="30" t="s">
        <v>302</v>
      </c>
      <c r="C257" s="131"/>
      <c r="D257" s="131"/>
      <c r="E257" s="104"/>
      <c r="F257" s="56"/>
      <c r="G257" s="58">
        <f>IFERROR(INT(ROUND(F257,2)*(VLOOKUP(INT(E257),'Supporting data'!$L$16:$M$60,2,FALSE))*(E257/(INT(E257)))),0)</f>
        <v>0</v>
      </c>
      <c r="H257" s="40"/>
      <c r="I257" s="87">
        <f>IF(ISBLANK(H257),0,IF(H257="Ne",G257*'Supporting data'!$B$2,Příjezdy!G257*'Supporting data'!$B$4))</f>
        <v>0</v>
      </c>
      <c r="J257" s="32">
        <f t="shared" si="6"/>
        <v>0</v>
      </c>
      <c r="K257" s="34" t="str">
        <f t="shared" si="7"/>
        <v/>
      </c>
    </row>
    <row r="258" spans="2:11" x14ac:dyDescent="0.3">
      <c r="B258" s="30" t="s">
        <v>303</v>
      </c>
      <c r="C258" s="131"/>
      <c r="D258" s="131"/>
      <c r="E258" s="104"/>
      <c r="F258" s="56"/>
      <c r="G258" s="58">
        <f>IFERROR(INT(ROUND(F258,2)*(VLOOKUP(INT(E258),'Supporting data'!$L$16:$M$60,2,FALSE))*(E258/(INT(E258)))),0)</f>
        <v>0</v>
      </c>
      <c r="H258" s="40"/>
      <c r="I258" s="87">
        <f>IF(ISBLANK(H258),0,IF(H258="Ne",G258*'Supporting data'!$B$2,Příjezdy!G258*'Supporting data'!$B$4))</f>
        <v>0</v>
      </c>
      <c r="J258" s="32">
        <f t="shared" si="6"/>
        <v>0</v>
      </c>
      <c r="K258" s="34" t="str">
        <f t="shared" si="7"/>
        <v/>
      </c>
    </row>
    <row r="259" spans="2:11" x14ac:dyDescent="0.3">
      <c r="B259" s="30" t="s">
        <v>304</v>
      </c>
      <c r="C259" s="131"/>
      <c r="D259" s="131"/>
      <c r="E259" s="104"/>
      <c r="F259" s="56"/>
      <c r="G259" s="58">
        <f>IFERROR(INT(ROUND(F259,2)*(VLOOKUP(INT(E259),'Supporting data'!$L$16:$M$60,2,FALSE))*(E259/(INT(E259)))),0)</f>
        <v>0</v>
      </c>
      <c r="H259" s="40"/>
      <c r="I259" s="87">
        <f>IF(ISBLANK(H259),0,IF(H259="Ne",G259*'Supporting data'!$B$2,Příjezdy!G259*'Supporting data'!$B$4))</f>
        <v>0</v>
      </c>
      <c r="J259" s="32">
        <f t="shared" si="6"/>
        <v>0</v>
      </c>
      <c r="K259" s="34" t="str">
        <f t="shared" si="7"/>
        <v/>
      </c>
    </row>
    <row r="260" spans="2:11" x14ac:dyDescent="0.3">
      <c r="B260" s="30" t="s">
        <v>305</v>
      </c>
      <c r="C260" s="131"/>
      <c r="D260" s="131"/>
      <c r="E260" s="104"/>
      <c r="F260" s="56"/>
      <c r="G260" s="58">
        <f>IFERROR(INT(ROUND(F260,2)*(VLOOKUP(INT(E260),'Supporting data'!$L$16:$M$60,2,FALSE))*(E260/(INT(E260)))),0)</f>
        <v>0</v>
      </c>
      <c r="H260" s="40"/>
      <c r="I260" s="87">
        <f>IF(ISBLANK(H260),0,IF(H260="Ne",G260*'Supporting data'!$B$2,Příjezdy!G260*'Supporting data'!$B$4))</f>
        <v>0</v>
      </c>
      <c r="J260" s="32">
        <f t="shared" si="6"/>
        <v>0</v>
      </c>
      <c r="K260" s="34" t="str">
        <f t="shared" si="7"/>
        <v/>
      </c>
    </row>
    <row r="261" spans="2:11" x14ac:dyDescent="0.3">
      <c r="B261" s="30" t="s">
        <v>306</v>
      </c>
      <c r="C261" s="131"/>
      <c r="D261" s="131"/>
      <c r="E261" s="104"/>
      <c r="F261" s="56"/>
      <c r="G261" s="58">
        <f>IFERROR(INT(ROUND(F261,2)*(VLOOKUP(INT(E261),'Supporting data'!$L$16:$M$60,2,FALSE))*(E261/(INT(E261)))),0)</f>
        <v>0</v>
      </c>
      <c r="H261" s="40"/>
      <c r="I261" s="87">
        <f>IF(ISBLANK(H261),0,IF(H261="Ne",G261*'Supporting data'!$B$2,Příjezdy!G261*'Supporting data'!$B$4))</f>
        <v>0</v>
      </c>
      <c r="J261" s="32">
        <f t="shared" si="6"/>
        <v>0</v>
      </c>
      <c r="K261" s="34" t="str">
        <f t="shared" si="7"/>
        <v/>
      </c>
    </row>
    <row r="262" spans="2:11" x14ac:dyDescent="0.3">
      <c r="B262" s="30" t="s">
        <v>307</v>
      </c>
      <c r="C262" s="131"/>
      <c r="D262" s="131"/>
      <c r="E262" s="104"/>
      <c r="F262" s="56"/>
      <c r="G262" s="58">
        <f>IFERROR(INT(ROUND(F262,2)*(VLOOKUP(INT(E262),'Supporting data'!$L$16:$M$60,2,FALSE))*(E262/(INT(E262)))),0)</f>
        <v>0</v>
      </c>
      <c r="H262" s="40"/>
      <c r="I262" s="87">
        <f>IF(ISBLANK(H262),0,IF(H262="Ne",G262*'Supporting data'!$B$2,Příjezdy!G262*'Supporting data'!$B$4))</f>
        <v>0</v>
      </c>
      <c r="J262" s="32">
        <f t="shared" si="6"/>
        <v>0</v>
      </c>
      <c r="K262" s="34" t="str">
        <f t="shared" si="7"/>
        <v/>
      </c>
    </row>
    <row r="263" spans="2:11" x14ac:dyDescent="0.3">
      <c r="B263" s="30" t="s">
        <v>308</v>
      </c>
      <c r="C263" s="131"/>
      <c r="D263" s="131"/>
      <c r="E263" s="104"/>
      <c r="F263" s="56"/>
      <c r="G263" s="58">
        <f>IFERROR(INT(ROUND(F263,2)*(VLOOKUP(INT(E263),'Supporting data'!$L$16:$M$60,2,FALSE))*(E263/(INT(E263)))),0)</f>
        <v>0</v>
      </c>
      <c r="H263" s="40"/>
      <c r="I263" s="87">
        <f>IF(ISBLANK(H263),0,IF(H263="Ne",G263*'Supporting data'!$B$2,Příjezdy!G263*'Supporting data'!$B$4))</f>
        <v>0</v>
      </c>
      <c r="J263" s="32">
        <f t="shared" si="6"/>
        <v>0</v>
      </c>
      <c r="K263" s="34" t="str">
        <f t="shared" si="7"/>
        <v/>
      </c>
    </row>
    <row r="264" spans="2:11" x14ac:dyDescent="0.3">
      <c r="B264" s="30" t="s">
        <v>309</v>
      </c>
      <c r="C264" s="131"/>
      <c r="D264" s="131"/>
      <c r="E264" s="104"/>
      <c r="F264" s="56"/>
      <c r="G264" s="58">
        <f>IFERROR(INT(ROUND(F264,2)*(VLOOKUP(INT(E264),'Supporting data'!$L$16:$M$60,2,FALSE))*(E264/(INT(E264)))),0)</f>
        <v>0</v>
      </c>
      <c r="H264" s="40"/>
      <c r="I264" s="87">
        <f>IF(ISBLANK(H264),0,IF(H264="Ne",G264*'Supporting data'!$B$2,Příjezdy!G264*'Supporting data'!$B$4))</f>
        <v>0</v>
      </c>
      <c r="J264" s="32">
        <f t="shared" si="6"/>
        <v>0</v>
      </c>
      <c r="K264" s="34" t="str">
        <f t="shared" si="7"/>
        <v/>
      </c>
    </row>
    <row r="265" spans="2:11" x14ac:dyDescent="0.3">
      <c r="B265" s="30" t="s">
        <v>310</v>
      </c>
      <c r="C265" s="131"/>
      <c r="D265" s="131"/>
      <c r="E265" s="104"/>
      <c r="F265" s="56"/>
      <c r="G265" s="58">
        <f>IFERROR(INT(ROUND(F265,2)*(VLOOKUP(INT(E265),'Supporting data'!$L$16:$M$60,2,FALSE))*(E265/(INT(E265)))),0)</f>
        <v>0</v>
      </c>
      <c r="H265" s="40"/>
      <c r="I265" s="87">
        <f>IF(ISBLANK(H265),0,IF(H265="Ne",G265*'Supporting data'!$B$2,Příjezdy!G265*'Supporting data'!$B$4))</f>
        <v>0</v>
      </c>
      <c r="J265" s="32">
        <f t="shared" si="6"/>
        <v>0</v>
      </c>
      <c r="K265" s="34" t="str">
        <f t="shared" si="7"/>
        <v/>
      </c>
    </row>
    <row r="266" spans="2:11" x14ac:dyDescent="0.3">
      <c r="B266" s="30" t="s">
        <v>311</v>
      </c>
      <c r="C266" s="131"/>
      <c r="D266" s="131"/>
      <c r="E266" s="104"/>
      <c r="F266" s="56"/>
      <c r="G266" s="58">
        <f>IFERROR(INT(ROUND(F266,2)*(VLOOKUP(INT(E266),'Supporting data'!$L$16:$M$60,2,FALSE))*(E266/(INT(E266)))),0)</f>
        <v>0</v>
      </c>
      <c r="H266" s="40"/>
      <c r="I266" s="87">
        <f>IF(ISBLANK(H266),0,IF(H266="Ne",G266*'Supporting data'!$B$2,Příjezdy!G266*'Supporting data'!$B$4))</f>
        <v>0</v>
      </c>
      <c r="J266" s="32">
        <f t="shared" ref="J266:J329" si="8">IF(I266&gt;0,IF(ISTEXT(C266)=TRUE,0,1),0)</f>
        <v>0</v>
      </c>
      <c r="K266" s="34" t="str">
        <f t="shared" si="7"/>
        <v/>
      </c>
    </row>
    <row r="267" spans="2:11" x14ac:dyDescent="0.3">
      <c r="B267" s="30" t="s">
        <v>312</v>
      </c>
      <c r="C267" s="131"/>
      <c r="D267" s="131"/>
      <c r="E267" s="104"/>
      <c r="F267" s="56"/>
      <c r="G267" s="58">
        <f>IFERROR(INT(ROUND(F267,2)*(VLOOKUP(INT(E267),'Supporting data'!$L$16:$M$60,2,FALSE))*(E267/(INT(E267)))),0)</f>
        <v>0</v>
      </c>
      <c r="H267" s="40"/>
      <c r="I267" s="87">
        <f>IF(ISBLANK(H267),0,IF(H267="Ne",G267*'Supporting data'!$B$2,Příjezdy!G267*'Supporting data'!$B$4))</f>
        <v>0</v>
      </c>
      <c r="J267" s="32">
        <f t="shared" si="8"/>
        <v>0</v>
      </c>
      <c r="K267" s="34" t="str">
        <f t="shared" ref="K267:K330" si="9">IF(I267&gt;0,1,"")</f>
        <v/>
      </c>
    </row>
    <row r="268" spans="2:11" x14ac:dyDescent="0.3">
      <c r="B268" s="30" t="s">
        <v>313</v>
      </c>
      <c r="C268" s="131"/>
      <c r="D268" s="131"/>
      <c r="E268" s="104"/>
      <c r="F268" s="56"/>
      <c r="G268" s="58">
        <f>IFERROR(INT(ROUND(F268,2)*(VLOOKUP(INT(E268),'Supporting data'!$L$16:$M$60,2,FALSE))*(E268/(INT(E268)))),0)</f>
        <v>0</v>
      </c>
      <c r="H268" s="40"/>
      <c r="I268" s="87">
        <f>IF(ISBLANK(H268),0,IF(H268="Ne",G268*'Supporting data'!$B$2,Příjezdy!G268*'Supporting data'!$B$4))</f>
        <v>0</v>
      </c>
      <c r="J268" s="32">
        <f t="shared" si="8"/>
        <v>0</v>
      </c>
      <c r="K268" s="34" t="str">
        <f t="shared" si="9"/>
        <v/>
      </c>
    </row>
    <row r="269" spans="2:11" x14ac:dyDescent="0.3">
      <c r="B269" s="30" t="s">
        <v>314</v>
      </c>
      <c r="C269" s="131"/>
      <c r="D269" s="131"/>
      <c r="E269" s="104"/>
      <c r="F269" s="56"/>
      <c r="G269" s="58">
        <f>IFERROR(INT(ROUND(F269,2)*(VLOOKUP(INT(E269),'Supporting data'!$L$16:$M$60,2,FALSE))*(E269/(INT(E269)))),0)</f>
        <v>0</v>
      </c>
      <c r="H269" s="40"/>
      <c r="I269" s="87">
        <f>IF(ISBLANK(H269),0,IF(H269="Ne",G269*'Supporting data'!$B$2,Příjezdy!G269*'Supporting data'!$B$4))</f>
        <v>0</v>
      </c>
      <c r="J269" s="32">
        <f t="shared" si="8"/>
        <v>0</v>
      </c>
      <c r="K269" s="34" t="str">
        <f t="shared" si="9"/>
        <v/>
      </c>
    </row>
    <row r="270" spans="2:11" x14ac:dyDescent="0.3">
      <c r="B270" s="30" t="s">
        <v>315</v>
      </c>
      <c r="C270" s="131"/>
      <c r="D270" s="131"/>
      <c r="E270" s="104"/>
      <c r="F270" s="56"/>
      <c r="G270" s="58">
        <f>IFERROR(INT(ROUND(F270,2)*(VLOOKUP(INT(E270),'Supporting data'!$L$16:$M$60,2,FALSE))*(E270/(INT(E270)))),0)</f>
        <v>0</v>
      </c>
      <c r="H270" s="40"/>
      <c r="I270" s="87">
        <f>IF(ISBLANK(H270),0,IF(H270="Ne",G270*'Supporting data'!$B$2,Příjezdy!G270*'Supporting data'!$B$4))</f>
        <v>0</v>
      </c>
      <c r="J270" s="32">
        <f t="shared" si="8"/>
        <v>0</v>
      </c>
      <c r="K270" s="34" t="str">
        <f t="shared" si="9"/>
        <v/>
      </c>
    </row>
    <row r="271" spans="2:11" x14ac:dyDescent="0.3">
      <c r="B271" s="30" t="s">
        <v>316</v>
      </c>
      <c r="C271" s="131"/>
      <c r="D271" s="131"/>
      <c r="E271" s="104"/>
      <c r="F271" s="56"/>
      <c r="G271" s="58">
        <f>IFERROR(INT(ROUND(F271,2)*(VLOOKUP(INT(E271),'Supporting data'!$L$16:$M$60,2,FALSE))*(E271/(INT(E271)))),0)</f>
        <v>0</v>
      </c>
      <c r="H271" s="40"/>
      <c r="I271" s="87">
        <f>IF(ISBLANK(H271),0,IF(H271="Ne",G271*'Supporting data'!$B$2,Příjezdy!G271*'Supporting data'!$B$4))</f>
        <v>0</v>
      </c>
      <c r="J271" s="32">
        <f t="shared" si="8"/>
        <v>0</v>
      </c>
      <c r="K271" s="34" t="str">
        <f t="shared" si="9"/>
        <v/>
      </c>
    </row>
    <row r="272" spans="2:11" x14ac:dyDescent="0.3">
      <c r="B272" s="30" t="s">
        <v>317</v>
      </c>
      <c r="C272" s="131"/>
      <c r="D272" s="131"/>
      <c r="E272" s="104"/>
      <c r="F272" s="56"/>
      <c r="G272" s="58">
        <f>IFERROR(INT(ROUND(F272,2)*(VLOOKUP(INT(E272),'Supporting data'!$L$16:$M$60,2,FALSE))*(E272/(INT(E272)))),0)</f>
        <v>0</v>
      </c>
      <c r="H272" s="40"/>
      <c r="I272" s="87">
        <f>IF(ISBLANK(H272),0,IF(H272="Ne",G272*'Supporting data'!$B$2,Příjezdy!G272*'Supporting data'!$B$4))</f>
        <v>0</v>
      </c>
      <c r="J272" s="32">
        <f t="shared" si="8"/>
        <v>0</v>
      </c>
      <c r="K272" s="34" t="str">
        <f t="shared" si="9"/>
        <v/>
      </c>
    </row>
    <row r="273" spans="2:11" x14ac:dyDescent="0.3">
      <c r="B273" s="30" t="s">
        <v>318</v>
      </c>
      <c r="C273" s="131"/>
      <c r="D273" s="131"/>
      <c r="E273" s="104"/>
      <c r="F273" s="56"/>
      <c r="G273" s="58">
        <f>IFERROR(INT(ROUND(F273,2)*(VLOOKUP(INT(E273),'Supporting data'!$L$16:$M$60,2,FALSE))*(E273/(INT(E273)))),0)</f>
        <v>0</v>
      </c>
      <c r="H273" s="40"/>
      <c r="I273" s="87">
        <f>IF(ISBLANK(H273),0,IF(H273="Ne",G273*'Supporting data'!$B$2,Příjezdy!G273*'Supporting data'!$B$4))</f>
        <v>0</v>
      </c>
      <c r="J273" s="32">
        <f t="shared" si="8"/>
        <v>0</v>
      </c>
      <c r="K273" s="34" t="str">
        <f t="shared" si="9"/>
        <v/>
      </c>
    </row>
    <row r="274" spans="2:11" x14ac:dyDescent="0.3">
      <c r="B274" s="30" t="s">
        <v>319</v>
      </c>
      <c r="C274" s="131"/>
      <c r="D274" s="131"/>
      <c r="E274" s="104"/>
      <c r="F274" s="56"/>
      <c r="G274" s="58">
        <f>IFERROR(INT(ROUND(F274,2)*(VLOOKUP(INT(E274),'Supporting data'!$L$16:$M$60,2,FALSE))*(E274/(INT(E274)))),0)</f>
        <v>0</v>
      </c>
      <c r="H274" s="40"/>
      <c r="I274" s="87">
        <f>IF(ISBLANK(H274),0,IF(H274="Ne",G274*'Supporting data'!$B$2,Příjezdy!G274*'Supporting data'!$B$4))</f>
        <v>0</v>
      </c>
      <c r="J274" s="32">
        <f t="shared" si="8"/>
        <v>0</v>
      </c>
      <c r="K274" s="34" t="str">
        <f t="shared" si="9"/>
        <v/>
      </c>
    </row>
    <row r="275" spans="2:11" x14ac:dyDescent="0.3">
      <c r="B275" s="30" t="s">
        <v>320</v>
      </c>
      <c r="C275" s="131"/>
      <c r="D275" s="131"/>
      <c r="E275" s="104"/>
      <c r="F275" s="56"/>
      <c r="G275" s="58">
        <f>IFERROR(INT(ROUND(F275,2)*(VLOOKUP(INT(E275),'Supporting data'!$L$16:$M$60,2,FALSE))*(E275/(INT(E275)))),0)</f>
        <v>0</v>
      </c>
      <c r="H275" s="40"/>
      <c r="I275" s="87">
        <f>IF(ISBLANK(H275),0,IF(H275="Ne",G275*'Supporting data'!$B$2,Příjezdy!G275*'Supporting data'!$B$4))</f>
        <v>0</v>
      </c>
      <c r="J275" s="32">
        <f t="shared" si="8"/>
        <v>0</v>
      </c>
      <c r="K275" s="34" t="str">
        <f t="shared" si="9"/>
        <v/>
      </c>
    </row>
    <row r="276" spans="2:11" x14ac:dyDescent="0.3">
      <c r="B276" s="30" t="s">
        <v>321</v>
      </c>
      <c r="C276" s="131"/>
      <c r="D276" s="131"/>
      <c r="E276" s="104"/>
      <c r="F276" s="56"/>
      <c r="G276" s="58">
        <f>IFERROR(INT(ROUND(F276,2)*(VLOOKUP(INT(E276),'Supporting data'!$L$16:$M$60,2,FALSE))*(E276/(INT(E276)))),0)</f>
        <v>0</v>
      </c>
      <c r="H276" s="40"/>
      <c r="I276" s="87">
        <f>IF(ISBLANK(H276),0,IF(H276="Ne",G276*'Supporting data'!$B$2,Příjezdy!G276*'Supporting data'!$B$4))</f>
        <v>0</v>
      </c>
      <c r="J276" s="32">
        <f t="shared" si="8"/>
        <v>0</v>
      </c>
      <c r="K276" s="34" t="str">
        <f t="shared" si="9"/>
        <v/>
      </c>
    </row>
    <row r="277" spans="2:11" x14ac:dyDescent="0.3">
      <c r="B277" s="30" t="s">
        <v>322</v>
      </c>
      <c r="C277" s="131"/>
      <c r="D277" s="131"/>
      <c r="E277" s="104"/>
      <c r="F277" s="56"/>
      <c r="G277" s="58">
        <f>IFERROR(INT(ROUND(F277,2)*(VLOOKUP(INT(E277),'Supporting data'!$L$16:$M$60,2,FALSE))*(E277/(INT(E277)))),0)</f>
        <v>0</v>
      </c>
      <c r="H277" s="40"/>
      <c r="I277" s="87">
        <f>IF(ISBLANK(H277),0,IF(H277="Ne",G277*'Supporting data'!$B$2,Příjezdy!G277*'Supporting data'!$B$4))</f>
        <v>0</v>
      </c>
      <c r="J277" s="32">
        <f t="shared" si="8"/>
        <v>0</v>
      </c>
      <c r="K277" s="34" t="str">
        <f t="shared" si="9"/>
        <v/>
      </c>
    </row>
    <row r="278" spans="2:11" x14ac:dyDescent="0.3">
      <c r="B278" s="30" t="s">
        <v>323</v>
      </c>
      <c r="C278" s="131"/>
      <c r="D278" s="131"/>
      <c r="E278" s="104"/>
      <c r="F278" s="56"/>
      <c r="G278" s="58">
        <f>IFERROR(INT(ROUND(F278,2)*(VLOOKUP(INT(E278),'Supporting data'!$L$16:$M$60,2,FALSE))*(E278/(INT(E278)))),0)</f>
        <v>0</v>
      </c>
      <c r="H278" s="40"/>
      <c r="I278" s="87">
        <f>IF(ISBLANK(H278),0,IF(H278="Ne",G278*'Supporting data'!$B$2,Příjezdy!G278*'Supporting data'!$B$4))</f>
        <v>0</v>
      </c>
      <c r="J278" s="32">
        <f t="shared" si="8"/>
        <v>0</v>
      </c>
      <c r="K278" s="34" t="str">
        <f t="shared" si="9"/>
        <v/>
      </c>
    </row>
    <row r="279" spans="2:11" x14ac:dyDescent="0.3">
      <c r="B279" s="30" t="s">
        <v>324</v>
      </c>
      <c r="C279" s="131"/>
      <c r="D279" s="131"/>
      <c r="E279" s="104"/>
      <c r="F279" s="56"/>
      <c r="G279" s="58">
        <f>IFERROR(INT(ROUND(F279,2)*(VLOOKUP(INT(E279),'Supporting data'!$L$16:$M$60,2,FALSE))*(E279/(INT(E279)))),0)</f>
        <v>0</v>
      </c>
      <c r="H279" s="40"/>
      <c r="I279" s="87">
        <f>IF(ISBLANK(H279),0,IF(H279="Ne",G279*'Supporting data'!$B$2,Příjezdy!G279*'Supporting data'!$B$4))</f>
        <v>0</v>
      </c>
      <c r="J279" s="32">
        <f t="shared" si="8"/>
        <v>0</v>
      </c>
      <c r="K279" s="34" t="str">
        <f t="shared" si="9"/>
        <v/>
      </c>
    </row>
    <row r="280" spans="2:11" x14ac:dyDescent="0.3">
      <c r="B280" s="30" t="s">
        <v>325</v>
      </c>
      <c r="C280" s="131"/>
      <c r="D280" s="131"/>
      <c r="E280" s="104"/>
      <c r="F280" s="56"/>
      <c r="G280" s="58">
        <f>IFERROR(INT(ROUND(F280,2)*(VLOOKUP(INT(E280),'Supporting data'!$L$16:$M$60,2,FALSE))*(E280/(INT(E280)))),0)</f>
        <v>0</v>
      </c>
      <c r="H280" s="40"/>
      <c r="I280" s="87">
        <f>IF(ISBLANK(H280),0,IF(H280="Ne",G280*'Supporting data'!$B$2,Příjezdy!G280*'Supporting data'!$B$4))</f>
        <v>0</v>
      </c>
      <c r="J280" s="32">
        <f t="shared" si="8"/>
        <v>0</v>
      </c>
      <c r="K280" s="34" t="str">
        <f t="shared" si="9"/>
        <v/>
      </c>
    </row>
    <row r="281" spans="2:11" x14ac:dyDescent="0.3">
      <c r="B281" s="30" t="s">
        <v>326</v>
      </c>
      <c r="C281" s="131"/>
      <c r="D281" s="131"/>
      <c r="E281" s="104"/>
      <c r="F281" s="56"/>
      <c r="G281" s="58">
        <f>IFERROR(INT(ROUND(F281,2)*(VLOOKUP(INT(E281),'Supporting data'!$L$16:$M$60,2,FALSE))*(E281/(INT(E281)))),0)</f>
        <v>0</v>
      </c>
      <c r="H281" s="40"/>
      <c r="I281" s="87">
        <f>IF(ISBLANK(H281),0,IF(H281="Ne",G281*'Supporting data'!$B$2,Příjezdy!G281*'Supporting data'!$B$4))</f>
        <v>0</v>
      </c>
      <c r="J281" s="32">
        <f t="shared" si="8"/>
        <v>0</v>
      </c>
      <c r="K281" s="34" t="str">
        <f t="shared" si="9"/>
        <v/>
      </c>
    </row>
    <row r="282" spans="2:11" x14ac:dyDescent="0.3">
      <c r="B282" s="30" t="s">
        <v>327</v>
      </c>
      <c r="C282" s="131"/>
      <c r="D282" s="131"/>
      <c r="E282" s="104"/>
      <c r="F282" s="56"/>
      <c r="G282" s="58">
        <f>IFERROR(INT(ROUND(F282,2)*(VLOOKUP(INT(E282),'Supporting data'!$L$16:$M$60,2,FALSE))*(E282/(INT(E282)))),0)</f>
        <v>0</v>
      </c>
      <c r="H282" s="40"/>
      <c r="I282" s="87">
        <f>IF(ISBLANK(H282),0,IF(H282="Ne",G282*'Supporting data'!$B$2,Příjezdy!G282*'Supporting data'!$B$4))</f>
        <v>0</v>
      </c>
      <c r="J282" s="32">
        <f t="shared" si="8"/>
        <v>0</v>
      </c>
      <c r="K282" s="34" t="str">
        <f t="shared" si="9"/>
        <v/>
      </c>
    </row>
    <row r="283" spans="2:11" x14ac:dyDescent="0.3">
      <c r="B283" s="30" t="s">
        <v>328</v>
      </c>
      <c r="C283" s="131"/>
      <c r="D283" s="131"/>
      <c r="E283" s="104"/>
      <c r="F283" s="56"/>
      <c r="G283" s="58">
        <f>IFERROR(INT(ROUND(F283,2)*(VLOOKUP(INT(E283),'Supporting data'!$L$16:$M$60,2,FALSE))*(E283/(INT(E283)))),0)</f>
        <v>0</v>
      </c>
      <c r="H283" s="40"/>
      <c r="I283" s="87">
        <f>IF(ISBLANK(H283),0,IF(H283="Ne",G283*'Supporting data'!$B$2,Příjezdy!G283*'Supporting data'!$B$4))</f>
        <v>0</v>
      </c>
      <c r="J283" s="32">
        <f t="shared" si="8"/>
        <v>0</v>
      </c>
      <c r="K283" s="34" t="str">
        <f t="shared" si="9"/>
        <v/>
      </c>
    </row>
    <row r="284" spans="2:11" x14ac:dyDescent="0.3">
      <c r="B284" s="30" t="s">
        <v>329</v>
      </c>
      <c r="C284" s="131"/>
      <c r="D284" s="131"/>
      <c r="E284" s="104"/>
      <c r="F284" s="56"/>
      <c r="G284" s="58">
        <f>IFERROR(INT(ROUND(F284,2)*(VLOOKUP(INT(E284),'Supporting data'!$L$16:$M$60,2,FALSE))*(E284/(INT(E284)))),0)</f>
        <v>0</v>
      </c>
      <c r="H284" s="40"/>
      <c r="I284" s="87">
        <f>IF(ISBLANK(H284),0,IF(H284="Ne",G284*'Supporting data'!$B$2,Příjezdy!G284*'Supporting data'!$B$4))</f>
        <v>0</v>
      </c>
      <c r="J284" s="32">
        <f t="shared" si="8"/>
        <v>0</v>
      </c>
      <c r="K284" s="34" t="str">
        <f t="shared" si="9"/>
        <v/>
      </c>
    </row>
    <row r="285" spans="2:11" x14ac:dyDescent="0.3">
      <c r="B285" s="30" t="s">
        <v>330</v>
      </c>
      <c r="C285" s="131"/>
      <c r="D285" s="131"/>
      <c r="E285" s="104"/>
      <c r="F285" s="56"/>
      <c r="G285" s="58">
        <f>IFERROR(INT(ROUND(F285,2)*(VLOOKUP(INT(E285),'Supporting data'!$L$16:$M$60,2,FALSE))*(E285/(INT(E285)))),0)</f>
        <v>0</v>
      </c>
      <c r="H285" s="40"/>
      <c r="I285" s="87">
        <f>IF(ISBLANK(H285),0,IF(H285="Ne",G285*'Supporting data'!$B$2,Příjezdy!G285*'Supporting data'!$B$4))</f>
        <v>0</v>
      </c>
      <c r="J285" s="32">
        <f t="shared" si="8"/>
        <v>0</v>
      </c>
      <c r="K285" s="34" t="str">
        <f t="shared" si="9"/>
        <v/>
      </c>
    </row>
    <row r="286" spans="2:11" x14ac:dyDescent="0.3">
      <c r="B286" s="30" t="s">
        <v>331</v>
      </c>
      <c r="C286" s="131"/>
      <c r="D286" s="131"/>
      <c r="E286" s="104"/>
      <c r="F286" s="56"/>
      <c r="G286" s="58">
        <f>IFERROR(INT(ROUND(F286,2)*(VLOOKUP(INT(E286),'Supporting data'!$L$16:$M$60,2,FALSE))*(E286/(INT(E286)))),0)</f>
        <v>0</v>
      </c>
      <c r="H286" s="40"/>
      <c r="I286" s="87">
        <f>IF(ISBLANK(H286),0,IF(H286="Ne",G286*'Supporting data'!$B$2,Příjezdy!G286*'Supporting data'!$B$4))</f>
        <v>0</v>
      </c>
      <c r="J286" s="32">
        <f t="shared" si="8"/>
        <v>0</v>
      </c>
      <c r="K286" s="34" t="str">
        <f t="shared" si="9"/>
        <v/>
      </c>
    </row>
    <row r="287" spans="2:11" x14ac:dyDescent="0.3">
      <c r="B287" s="30" t="s">
        <v>332</v>
      </c>
      <c r="C287" s="131"/>
      <c r="D287" s="131"/>
      <c r="E287" s="104"/>
      <c r="F287" s="56"/>
      <c r="G287" s="58">
        <f>IFERROR(INT(ROUND(F287,2)*(VLOOKUP(INT(E287),'Supporting data'!$L$16:$M$60,2,FALSE))*(E287/(INT(E287)))),0)</f>
        <v>0</v>
      </c>
      <c r="H287" s="40"/>
      <c r="I287" s="87">
        <f>IF(ISBLANK(H287),0,IF(H287="Ne",G287*'Supporting data'!$B$2,Příjezdy!G287*'Supporting data'!$B$4))</f>
        <v>0</v>
      </c>
      <c r="J287" s="32">
        <f t="shared" si="8"/>
        <v>0</v>
      </c>
      <c r="K287" s="34" t="str">
        <f t="shared" si="9"/>
        <v/>
      </c>
    </row>
    <row r="288" spans="2:11" x14ac:dyDescent="0.3">
      <c r="B288" s="30" t="s">
        <v>333</v>
      </c>
      <c r="C288" s="131"/>
      <c r="D288" s="131"/>
      <c r="E288" s="104"/>
      <c r="F288" s="56"/>
      <c r="G288" s="58">
        <f>IFERROR(INT(ROUND(F288,2)*(VLOOKUP(INT(E288),'Supporting data'!$L$16:$M$60,2,FALSE))*(E288/(INT(E288)))),0)</f>
        <v>0</v>
      </c>
      <c r="H288" s="40"/>
      <c r="I288" s="87">
        <f>IF(ISBLANK(H288),0,IF(H288="Ne",G288*'Supporting data'!$B$2,Příjezdy!G288*'Supporting data'!$B$4))</f>
        <v>0</v>
      </c>
      <c r="J288" s="32">
        <f t="shared" si="8"/>
        <v>0</v>
      </c>
      <c r="K288" s="34" t="str">
        <f t="shared" si="9"/>
        <v/>
      </c>
    </row>
    <row r="289" spans="2:11" x14ac:dyDescent="0.3">
      <c r="B289" s="30" t="s">
        <v>334</v>
      </c>
      <c r="C289" s="131"/>
      <c r="D289" s="131"/>
      <c r="E289" s="104"/>
      <c r="F289" s="56"/>
      <c r="G289" s="58">
        <f>IFERROR(INT(ROUND(F289,2)*(VLOOKUP(INT(E289),'Supporting data'!$L$16:$M$60,2,FALSE))*(E289/(INT(E289)))),0)</f>
        <v>0</v>
      </c>
      <c r="H289" s="40"/>
      <c r="I289" s="87">
        <f>IF(ISBLANK(H289),0,IF(H289="Ne",G289*'Supporting data'!$B$2,Příjezdy!G289*'Supporting data'!$B$4))</f>
        <v>0</v>
      </c>
      <c r="J289" s="32">
        <f t="shared" si="8"/>
        <v>0</v>
      </c>
      <c r="K289" s="34" t="str">
        <f t="shared" si="9"/>
        <v/>
      </c>
    </row>
    <row r="290" spans="2:11" x14ac:dyDescent="0.3">
      <c r="B290" s="30" t="s">
        <v>335</v>
      </c>
      <c r="C290" s="131"/>
      <c r="D290" s="131"/>
      <c r="E290" s="104"/>
      <c r="F290" s="56"/>
      <c r="G290" s="58">
        <f>IFERROR(INT(ROUND(F290,2)*(VLOOKUP(INT(E290),'Supporting data'!$L$16:$M$60,2,FALSE))*(E290/(INT(E290)))),0)</f>
        <v>0</v>
      </c>
      <c r="H290" s="40"/>
      <c r="I290" s="87">
        <f>IF(ISBLANK(H290),0,IF(H290="Ne",G290*'Supporting data'!$B$2,Příjezdy!G290*'Supporting data'!$B$4))</f>
        <v>0</v>
      </c>
      <c r="J290" s="32">
        <f t="shared" si="8"/>
        <v>0</v>
      </c>
      <c r="K290" s="34" t="str">
        <f t="shared" si="9"/>
        <v/>
      </c>
    </row>
    <row r="291" spans="2:11" x14ac:dyDescent="0.3">
      <c r="B291" s="30" t="s">
        <v>336</v>
      </c>
      <c r="C291" s="131"/>
      <c r="D291" s="131"/>
      <c r="E291" s="104"/>
      <c r="F291" s="56"/>
      <c r="G291" s="58">
        <f>IFERROR(INT(ROUND(F291,2)*(VLOOKUP(INT(E291),'Supporting data'!$L$16:$M$60,2,FALSE))*(E291/(INT(E291)))),0)</f>
        <v>0</v>
      </c>
      <c r="H291" s="40"/>
      <c r="I291" s="87">
        <f>IF(ISBLANK(H291),0,IF(H291="Ne",G291*'Supporting data'!$B$2,Příjezdy!G291*'Supporting data'!$B$4))</f>
        <v>0</v>
      </c>
      <c r="J291" s="32">
        <f t="shared" si="8"/>
        <v>0</v>
      </c>
      <c r="K291" s="34" t="str">
        <f t="shared" si="9"/>
        <v/>
      </c>
    </row>
    <row r="292" spans="2:11" x14ac:dyDescent="0.3">
      <c r="B292" s="30" t="s">
        <v>337</v>
      </c>
      <c r="C292" s="131"/>
      <c r="D292" s="131"/>
      <c r="E292" s="104"/>
      <c r="F292" s="56"/>
      <c r="G292" s="58">
        <f>IFERROR(INT(ROUND(F292,2)*(VLOOKUP(INT(E292),'Supporting data'!$L$16:$M$60,2,FALSE))*(E292/(INT(E292)))),0)</f>
        <v>0</v>
      </c>
      <c r="H292" s="40"/>
      <c r="I292" s="87">
        <f>IF(ISBLANK(H292),0,IF(H292="Ne",G292*'Supporting data'!$B$2,Příjezdy!G292*'Supporting data'!$B$4))</f>
        <v>0</v>
      </c>
      <c r="J292" s="32">
        <f t="shared" si="8"/>
        <v>0</v>
      </c>
      <c r="K292" s="34" t="str">
        <f t="shared" si="9"/>
        <v/>
      </c>
    </row>
    <row r="293" spans="2:11" x14ac:dyDescent="0.3">
      <c r="B293" s="30" t="s">
        <v>338</v>
      </c>
      <c r="C293" s="131"/>
      <c r="D293" s="131"/>
      <c r="E293" s="104"/>
      <c r="F293" s="56"/>
      <c r="G293" s="58">
        <f>IFERROR(INT(ROUND(F293,2)*(VLOOKUP(INT(E293),'Supporting data'!$L$16:$M$60,2,FALSE))*(E293/(INT(E293)))),0)</f>
        <v>0</v>
      </c>
      <c r="H293" s="40"/>
      <c r="I293" s="87">
        <f>IF(ISBLANK(H293),0,IF(H293="Ne",G293*'Supporting data'!$B$2,Příjezdy!G293*'Supporting data'!$B$4))</f>
        <v>0</v>
      </c>
      <c r="J293" s="32">
        <f t="shared" si="8"/>
        <v>0</v>
      </c>
      <c r="K293" s="34" t="str">
        <f t="shared" si="9"/>
        <v/>
      </c>
    </row>
    <row r="294" spans="2:11" x14ac:dyDescent="0.3">
      <c r="B294" s="30" t="s">
        <v>339</v>
      </c>
      <c r="C294" s="131"/>
      <c r="D294" s="131"/>
      <c r="E294" s="104"/>
      <c r="F294" s="56"/>
      <c r="G294" s="58">
        <f>IFERROR(INT(ROUND(F294,2)*(VLOOKUP(INT(E294),'Supporting data'!$L$16:$M$60,2,FALSE))*(E294/(INT(E294)))),0)</f>
        <v>0</v>
      </c>
      <c r="H294" s="40"/>
      <c r="I294" s="87">
        <f>IF(ISBLANK(H294),0,IF(H294="Ne",G294*'Supporting data'!$B$2,Příjezdy!G294*'Supporting data'!$B$4))</f>
        <v>0</v>
      </c>
      <c r="J294" s="32">
        <f t="shared" si="8"/>
        <v>0</v>
      </c>
      <c r="K294" s="34" t="str">
        <f t="shared" si="9"/>
        <v/>
      </c>
    </row>
    <row r="295" spans="2:11" x14ac:dyDescent="0.3">
      <c r="B295" s="30" t="s">
        <v>340</v>
      </c>
      <c r="C295" s="131"/>
      <c r="D295" s="131"/>
      <c r="E295" s="104"/>
      <c r="F295" s="56"/>
      <c r="G295" s="58">
        <f>IFERROR(INT(ROUND(F295,2)*(VLOOKUP(INT(E295),'Supporting data'!$L$16:$M$60,2,FALSE))*(E295/(INT(E295)))),0)</f>
        <v>0</v>
      </c>
      <c r="H295" s="40"/>
      <c r="I295" s="87">
        <f>IF(ISBLANK(H295),0,IF(H295="Ne",G295*'Supporting data'!$B$2,Příjezdy!G295*'Supporting data'!$B$4))</f>
        <v>0</v>
      </c>
      <c r="J295" s="32">
        <f t="shared" si="8"/>
        <v>0</v>
      </c>
      <c r="K295" s="34" t="str">
        <f t="shared" si="9"/>
        <v/>
      </c>
    </row>
    <row r="296" spans="2:11" x14ac:dyDescent="0.3">
      <c r="B296" s="30" t="s">
        <v>341</v>
      </c>
      <c r="C296" s="131"/>
      <c r="D296" s="131"/>
      <c r="E296" s="104"/>
      <c r="F296" s="56"/>
      <c r="G296" s="58">
        <f>IFERROR(INT(ROUND(F296,2)*(VLOOKUP(INT(E296),'Supporting data'!$L$16:$M$60,2,FALSE))*(E296/(INT(E296)))),0)</f>
        <v>0</v>
      </c>
      <c r="H296" s="40"/>
      <c r="I296" s="87">
        <f>IF(ISBLANK(H296),0,IF(H296="Ne",G296*'Supporting data'!$B$2,Příjezdy!G296*'Supporting data'!$B$4))</f>
        <v>0</v>
      </c>
      <c r="J296" s="32">
        <f t="shared" si="8"/>
        <v>0</v>
      </c>
      <c r="K296" s="34" t="str">
        <f t="shared" si="9"/>
        <v/>
      </c>
    </row>
    <row r="297" spans="2:11" x14ac:dyDescent="0.3">
      <c r="B297" s="30" t="s">
        <v>342</v>
      </c>
      <c r="C297" s="131"/>
      <c r="D297" s="131"/>
      <c r="E297" s="104"/>
      <c r="F297" s="56"/>
      <c r="G297" s="58">
        <f>IFERROR(INT(ROUND(F297,2)*(VLOOKUP(INT(E297),'Supporting data'!$L$16:$M$60,2,FALSE))*(E297/(INT(E297)))),0)</f>
        <v>0</v>
      </c>
      <c r="H297" s="40"/>
      <c r="I297" s="87">
        <f>IF(ISBLANK(H297),0,IF(H297="Ne",G297*'Supporting data'!$B$2,Příjezdy!G297*'Supporting data'!$B$4))</f>
        <v>0</v>
      </c>
      <c r="J297" s="32">
        <f t="shared" si="8"/>
        <v>0</v>
      </c>
      <c r="K297" s="34" t="str">
        <f t="shared" si="9"/>
        <v/>
      </c>
    </row>
    <row r="298" spans="2:11" x14ac:dyDescent="0.3">
      <c r="B298" s="30" t="s">
        <v>343</v>
      </c>
      <c r="C298" s="131"/>
      <c r="D298" s="131"/>
      <c r="E298" s="104"/>
      <c r="F298" s="56"/>
      <c r="G298" s="58">
        <f>IFERROR(INT(ROUND(F298,2)*(VLOOKUP(INT(E298),'Supporting data'!$L$16:$M$60,2,FALSE))*(E298/(INT(E298)))),0)</f>
        <v>0</v>
      </c>
      <c r="H298" s="40"/>
      <c r="I298" s="87">
        <f>IF(ISBLANK(H298),0,IF(H298="Ne",G298*'Supporting data'!$B$2,Příjezdy!G298*'Supporting data'!$B$4))</f>
        <v>0</v>
      </c>
      <c r="J298" s="32">
        <f t="shared" si="8"/>
        <v>0</v>
      </c>
      <c r="K298" s="34" t="str">
        <f t="shared" si="9"/>
        <v/>
      </c>
    </row>
    <row r="299" spans="2:11" x14ac:dyDescent="0.3">
      <c r="B299" s="30" t="s">
        <v>344</v>
      </c>
      <c r="C299" s="131"/>
      <c r="D299" s="131"/>
      <c r="E299" s="104"/>
      <c r="F299" s="56"/>
      <c r="G299" s="58">
        <f>IFERROR(INT(ROUND(F299,2)*(VLOOKUP(INT(E299),'Supporting data'!$L$16:$M$60,2,FALSE))*(E299/(INT(E299)))),0)</f>
        <v>0</v>
      </c>
      <c r="H299" s="40"/>
      <c r="I299" s="87">
        <f>IF(ISBLANK(H299),0,IF(H299="Ne",G299*'Supporting data'!$B$2,Příjezdy!G299*'Supporting data'!$B$4))</f>
        <v>0</v>
      </c>
      <c r="J299" s="32">
        <f t="shared" si="8"/>
        <v>0</v>
      </c>
      <c r="K299" s="34" t="str">
        <f t="shared" si="9"/>
        <v/>
      </c>
    </row>
    <row r="300" spans="2:11" x14ac:dyDescent="0.3">
      <c r="B300" s="30" t="s">
        <v>345</v>
      </c>
      <c r="C300" s="131"/>
      <c r="D300" s="131"/>
      <c r="E300" s="104"/>
      <c r="F300" s="56"/>
      <c r="G300" s="58">
        <f>IFERROR(INT(ROUND(F300,2)*(VLOOKUP(INT(E300),'Supporting data'!$L$16:$M$60,2,FALSE))*(E300/(INT(E300)))),0)</f>
        <v>0</v>
      </c>
      <c r="H300" s="40"/>
      <c r="I300" s="87">
        <f>IF(ISBLANK(H300),0,IF(H300="Ne",G300*'Supporting data'!$B$2,Příjezdy!G300*'Supporting data'!$B$4))</f>
        <v>0</v>
      </c>
      <c r="J300" s="32">
        <f t="shared" si="8"/>
        <v>0</v>
      </c>
      <c r="K300" s="34" t="str">
        <f t="shared" si="9"/>
        <v/>
      </c>
    </row>
    <row r="301" spans="2:11" x14ac:dyDescent="0.3">
      <c r="B301" s="30" t="s">
        <v>346</v>
      </c>
      <c r="C301" s="131"/>
      <c r="D301" s="131"/>
      <c r="E301" s="104"/>
      <c r="F301" s="56"/>
      <c r="G301" s="58">
        <f>IFERROR(INT(ROUND(F301,2)*(VLOOKUP(INT(E301),'Supporting data'!$L$16:$M$60,2,FALSE))*(E301/(INT(E301)))),0)</f>
        <v>0</v>
      </c>
      <c r="H301" s="40"/>
      <c r="I301" s="87">
        <f>IF(ISBLANK(H301),0,IF(H301="Ne",G301*'Supporting data'!$B$2,Příjezdy!G301*'Supporting data'!$B$4))</f>
        <v>0</v>
      </c>
      <c r="J301" s="32">
        <f t="shared" si="8"/>
        <v>0</v>
      </c>
      <c r="K301" s="34" t="str">
        <f t="shared" si="9"/>
        <v/>
      </c>
    </row>
    <row r="302" spans="2:11" x14ac:dyDescent="0.3">
      <c r="B302" s="30" t="s">
        <v>347</v>
      </c>
      <c r="C302" s="131"/>
      <c r="D302" s="131"/>
      <c r="E302" s="104"/>
      <c r="F302" s="56"/>
      <c r="G302" s="58">
        <f>IFERROR(INT(ROUND(F302,2)*(VLOOKUP(INT(E302),'Supporting data'!$L$16:$M$60,2,FALSE))*(E302/(INT(E302)))),0)</f>
        <v>0</v>
      </c>
      <c r="H302" s="40"/>
      <c r="I302" s="87">
        <f>IF(ISBLANK(H302),0,IF(H302="Ne",G302*'Supporting data'!$B$2,Příjezdy!G302*'Supporting data'!$B$4))</f>
        <v>0</v>
      </c>
      <c r="J302" s="32">
        <f t="shared" si="8"/>
        <v>0</v>
      </c>
      <c r="K302" s="34" t="str">
        <f t="shared" si="9"/>
        <v/>
      </c>
    </row>
    <row r="303" spans="2:11" x14ac:dyDescent="0.3">
      <c r="B303" s="30" t="s">
        <v>348</v>
      </c>
      <c r="C303" s="131"/>
      <c r="D303" s="131"/>
      <c r="E303" s="104"/>
      <c r="F303" s="56"/>
      <c r="G303" s="58">
        <f>IFERROR(INT(ROUND(F303,2)*(VLOOKUP(INT(E303),'Supporting data'!$L$16:$M$60,2,FALSE))*(E303/(INT(E303)))),0)</f>
        <v>0</v>
      </c>
      <c r="H303" s="40"/>
      <c r="I303" s="87">
        <f>IF(ISBLANK(H303),0,IF(H303="Ne",G303*'Supporting data'!$B$2,Příjezdy!G303*'Supporting data'!$B$4))</f>
        <v>0</v>
      </c>
      <c r="J303" s="32">
        <f t="shared" si="8"/>
        <v>0</v>
      </c>
      <c r="K303" s="34" t="str">
        <f t="shared" si="9"/>
        <v/>
      </c>
    </row>
    <row r="304" spans="2:11" x14ac:dyDescent="0.3">
      <c r="B304" s="30" t="s">
        <v>349</v>
      </c>
      <c r="C304" s="131"/>
      <c r="D304" s="131"/>
      <c r="E304" s="104"/>
      <c r="F304" s="56"/>
      <c r="G304" s="58">
        <f>IFERROR(INT(ROUND(F304,2)*(VLOOKUP(INT(E304),'Supporting data'!$L$16:$M$60,2,FALSE))*(E304/(INT(E304)))),0)</f>
        <v>0</v>
      </c>
      <c r="H304" s="40"/>
      <c r="I304" s="87">
        <f>IF(ISBLANK(H304),0,IF(H304="Ne",G304*'Supporting data'!$B$2,Příjezdy!G304*'Supporting data'!$B$4))</f>
        <v>0</v>
      </c>
      <c r="J304" s="32">
        <f t="shared" si="8"/>
        <v>0</v>
      </c>
      <c r="K304" s="34" t="str">
        <f t="shared" si="9"/>
        <v/>
      </c>
    </row>
    <row r="305" spans="2:11" x14ac:dyDescent="0.3">
      <c r="B305" s="30" t="s">
        <v>350</v>
      </c>
      <c r="C305" s="131"/>
      <c r="D305" s="131"/>
      <c r="E305" s="104"/>
      <c r="F305" s="56"/>
      <c r="G305" s="58">
        <f>IFERROR(INT(ROUND(F305,2)*(VLOOKUP(INT(E305),'Supporting data'!$L$16:$M$60,2,FALSE))*(E305/(INT(E305)))),0)</f>
        <v>0</v>
      </c>
      <c r="H305" s="40"/>
      <c r="I305" s="87">
        <f>IF(ISBLANK(H305),0,IF(H305="Ne",G305*'Supporting data'!$B$2,Příjezdy!G305*'Supporting data'!$B$4))</f>
        <v>0</v>
      </c>
      <c r="J305" s="32">
        <f t="shared" si="8"/>
        <v>0</v>
      </c>
      <c r="K305" s="34" t="str">
        <f t="shared" si="9"/>
        <v/>
      </c>
    </row>
    <row r="306" spans="2:11" x14ac:dyDescent="0.3">
      <c r="B306" s="30" t="s">
        <v>351</v>
      </c>
      <c r="C306" s="131"/>
      <c r="D306" s="131"/>
      <c r="E306" s="104"/>
      <c r="F306" s="56"/>
      <c r="G306" s="58">
        <f>IFERROR(INT(ROUND(F306,2)*(VLOOKUP(INT(E306),'Supporting data'!$L$16:$M$60,2,FALSE))*(E306/(INT(E306)))),0)</f>
        <v>0</v>
      </c>
      <c r="H306" s="40"/>
      <c r="I306" s="87">
        <f>IF(ISBLANK(H306),0,IF(H306="Ne",G306*'Supporting data'!$B$2,Příjezdy!G306*'Supporting data'!$B$4))</f>
        <v>0</v>
      </c>
      <c r="J306" s="32">
        <f t="shared" si="8"/>
        <v>0</v>
      </c>
      <c r="K306" s="34" t="str">
        <f t="shared" si="9"/>
        <v/>
      </c>
    </row>
    <row r="307" spans="2:11" x14ac:dyDescent="0.3">
      <c r="B307" s="30" t="s">
        <v>352</v>
      </c>
      <c r="C307" s="131"/>
      <c r="D307" s="131"/>
      <c r="E307" s="104"/>
      <c r="F307" s="56"/>
      <c r="G307" s="58">
        <f>IFERROR(INT(ROUND(F307,2)*(VLOOKUP(INT(E307),'Supporting data'!$L$16:$M$60,2,FALSE))*(E307/(INT(E307)))),0)</f>
        <v>0</v>
      </c>
      <c r="H307" s="40"/>
      <c r="I307" s="87">
        <f>IF(ISBLANK(H307),0,IF(H307="Ne",G307*'Supporting data'!$B$2,Příjezdy!G307*'Supporting data'!$B$4))</f>
        <v>0</v>
      </c>
      <c r="J307" s="32">
        <f t="shared" si="8"/>
        <v>0</v>
      </c>
      <c r="K307" s="34" t="str">
        <f t="shared" si="9"/>
        <v/>
      </c>
    </row>
    <row r="308" spans="2:11" x14ac:dyDescent="0.3">
      <c r="B308" s="30" t="s">
        <v>353</v>
      </c>
      <c r="C308" s="131"/>
      <c r="D308" s="131"/>
      <c r="E308" s="104"/>
      <c r="F308" s="56"/>
      <c r="G308" s="58">
        <f>IFERROR(INT(ROUND(F308,2)*(VLOOKUP(INT(E308),'Supporting data'!$L$16:$M$60,2,FALSE))*(E308/(INT(E308)))),0)</f>
        <v>0</v>
      </c>
      <c r="H308" s="40"/>
      <c r="I308" s="87">
        <f>IF(ISBLANK(H308),0,IF(H308="Ne",G308*'Supporting data'!$B$2,Příjezdy!G308*'Supporting data'!$B$4))</f>
        <v>0</v>
      </c>
      <c r="J308" s="32">
        <f t="shared" si="8"/>
        <v>0</v>
      </c>
      <c r="K308" s="34" t="str">
        <f t="shared" si="9"/>
        <v/>
      </c>
    </row>
    <row r="309" spans="2:11" x14ac:dyDescent="0.3">
      <c r="B309" s="30" t="s">
        <v>354</v>
      </c>
      <c r="C309" s="131"/>
      <c r="D309" s="131"/>
      <c r="E309" s="104"/>
      <c r="F309" s="56"/>
      <c r="G309" s="58">
        <f>IFERROR(INT(ROUND(F309,2)*(VLOOKUP(INT(E309),'Supporting data'!$L$16:$M$60,2,FALSE))*(E309/(INT(E309)))),0)</f>
        <v>0</v>
      </c>
      <c r="H309" s="40"/>
      <c r="I309" s="87">
        <f>IF(ISBLANK(H309),0,IF(H309="Ne",G309*'Supporting data'!$B$2,Příjezdy!G309*'Supporting data'!$B$4))</f>
        <v>0</v>
      </c>
      <c r="J309" s="32">
        <f t="shared" si="8"/>
        <v>0</v>
      </c>
      <c r="K309" s="34" t="str">
        <f t="shared" si="9"/>
        <v/>
      </c>
    </row>
    <row r="310" spans="2:11" x14ac:dyDescent="0.3">
      <c r="B310" s="30" t="s">
        <v>355</v>
      </c>
      <c r="C310" s="131"/>
      <c r="D310" s="131"/>
      <c r="E310" s="104"/>
      <c r="F310" s="56"/>
      <c r="G310" s="58">
        <f>IFERROR(INT(ROUND(F310,2)*(VLOOKUP(INT(E310),'Supporting data'!$L$16:$M$60,2,FALSE))*(E310/(INT(E310)))),0)</f>
        <v>0</v>
      </c>
      <c r="H310" s="40"/>
      <c r="I310" s="87">
        <f>IF(ISBLANK(H310),0,IF(H310="Ne",G310*'Supporting data'!$B$2,Příjezdy!G310*'Supporting data'!$B$4))</f>
        <v>0</v>
      </c>
      <c r="J310" s="32">
        <f t="shared" si="8"/>
        <v>0</v>
      </c>
      <c r="K310" s="34" t="str">
        <f t="shared" si="9"/>
        <v/>
      </c>
    </row>
    <row r="311" spans="2:11" x14ac:dyDescent="0.3">
      <c r="B311" s="30" t="s">
        <v>356</v>
      </c>
      <c r="C311" s="131"/>
      <c r="D311" s="131"/>
      <c r="E311" s="104"/>
      <c r="F311" s="56"/>
      <c r="G311" s="58">
        <f>IFERROR(INT(ROUND(F311,2)*(VLOOKUP(INT(E311),'Supporting data'!$L$16:$M$60,2,FALSE))*(E311/(INT(E311)))),0)</f>
        <v>0</v>
      </c>
      <c r="H311" s="40"/>
      <c r="I311" s="87">
        <f>IF(ISBLANK(H311),0,IF(H311="Ne",G311*'Supporting data'!$B$2,Příjezdy!G311*'Supporting data'!$B$4))</f>
        <v>0</v>
      </c>
      <c r="J311" s="32">
        <f t="shared" si="8"/>
        <v>0</v>
      </c>
      <c r="K311" s="34" t="str">
        <f t="shared" si="9"/>
        <v/>
      </c>
    </row>
    <row r="312" spans="2:11" x14ac:dyDescent="0.3">
      <c r="B312" s="30" t="s">
        <v>357</v>
      </c>
      <c r="C312" s="131"/>
      <c r="D312" s="131"/>
      <c r="E312" s="104"/>
      <c r="F312" s="56"/>
      <c r="G312" s="58">
        <f>IFERROR(INT(ROUND(F312,2)*(VLOOKUP(INT(E312),'Supporting data'!$L$16:$M$60,2,FALSE))*(E312/(INT(E312)))),0)</f>
        <v>0</v>
      </c>
      <c r="H312" s="40"/>
      <c r="I312" s="87">
        <f>IF(ISBLANK(H312),0,IF(H312="Ne",G312*'Supporting data'!$B$2,Příjezdy!G312*'Supporting data'!$B$4))</f>
        <v>0</v>
      </c>
      <c r="J312" s="32">
        <f t="shared" si="8"/>
        <v>0</v>
      </c>
      <c r="K312" s="34" t="str">
        <f t="shared" si="9"/>
        <v/>
      </c>
    </row>
    <row r="313" spans="2:11" x14ac:dyDescent="0.3">
      <c r="B313" s="30" t="s">
        <v>358</v>
      </c>
      <c r="C313" s="131"/>
      <c r="D313" s="131"/>
      <c r="E313" s="104"/>
      <c r="F313" s="56"/>
      <c r="G313" s="58">
        <f>IFERROR(INT(ROUND(F313,2)*(VLOOKUP(INT(E313),'Supporting data'!$L$16:$M$60,2,FALSE))*(E313/(INT(E313)))),0)</f>
        <v>0</v>
      </c>
      <c r="H313" s="40"/>
      <c r="I313" s="87">
        <f>IF(ISBLANK(H313),0,IF(H313="Ne",G313*'Supporting data'!$B$2,Příjezdy!G313*'Supporting data'!$B$4))</f>
        <v>0</v>
      </c>
      <c r="J313" s="32">
        <f t="shared" si="8"/>
        <v>0</v>
      </c>
      <c r="K313" s="34" t="str">
        <f t="shared" si="9"/>
        <v/>
      </c>
    </row>
    <row r="314" spans="2:11" x14ac:dyDescent="0.3">
      <c r="B314" s="30" t="s">
        <v>359</v>
      </c>
      <c r="C314" s="131"/>
      <c r="D314" s="131"/>
      <c r="E314" s="104"/>
      <c r="F314" s="56"/>
      <c r="G314" s="58">
        <f>IFERROR(INT(ROUND(F314,2)*(VLOOKUP(INT(E314),'Supporting data'!$L$16:$M$60,2,FALSE))*(E314/(INT(E314)))),0)</f>
        <v>0</v>
      </c>
      <c r="H314" s="40"/>
      <c r="I314" s="87">
        <f>IF(ISBLANK(H314),0,IF(H314="Ne",G314*'Supporting data'!$B$2,Příjezdy!G314*'Supporting data'!$B$4))</f>
        <v>0</v>
      </c>
      <c r="J314" s="32">
        <f t="shared" si="8"/>
        <v>0</v>
      </c>
      <c r="K314" s="34" t="str">
        <f t="shared" si="9"/>
        <v/>
      </c>
    </row>
    <row r="315" spans="2:11" x14ac:dyDescent="0.3">
      <c r="B315" s="30" t="s">
        <v>360</v>
      </c>
      <c r="C315" s="131"/>
      <c r="D315" s="131"/>
      <c r="E315" s="104"/>
      <c r="F315" s="56"/>
      <c r="G315" s="58">
        <f>IFERROR(INT(ROUND(F315,2)*(VLOOKUP(INT(E315),'Supporting data'!$L$16:$M$60,2,FALSE))*(E315/(INT(E315)))),0)</f>
        <v>0</v>
      </c>
      <c r="H315" s="40"/>
      <c r="I315" s="87">
        <f>IF(ISBLANK(H315),0,IF(H315="Ne",G315*'Supporting data'!$B$2,Příjezdy!G315*'Supporting data'!$B$4))</f>
        <v>0</v>
      </c>
      <c r="J315" s="32">
        <f t="shared" si="8"/>
        <v>0</v>
      </c>
      <c r="K315" s="34" t="str">
        <f t="shared" si="9"/>
        <v/>
      </c>
    </row>
    <row r="316" spans="2:11" x14ac:dyDescent="0.3">
      <c r="B316" s="30" t="s">
        <v>361</v>
      </c>
      <c r="C316" s="131"/>
      <c r="D316" s="131"/>
      <c r="E316" s="104"/>
      <c r="F316" s="56"/>
      <c r="G316" s="58">
        <f>IFERROR(INT(ROUND(F316,2)*(VLOOKUP(INT(E316),'Supporting data'!$L$16:$M$60,2,FALSE))*(E316/(INT(E316)))),0)</f>
        <v>0</v>
      </c>
      <c r="H316" s="40"/>
      <c r="I316" s="87">
        <f>IF(ISBLANK(H316),0,IF(H316="Ne",G316*'Supporting data'!$B$2,Příjezdy!G316*'Supporting data'!$B$4))</f>
        <v>0</v>
      </c>
      <c r="J316" s="32">
        <f t="shared" si="8"/>
        <v>0</v>
      </c>
      <c r="K316" s="34" t="str">
        <f t="shared" si="9"/>
        <v/>
      </c>
    </row>
    <row r="317" spans="2:11" x14ac:dyDescent="0.3">
      <c r="B317" s="30" t="s">
        <v>362</v>
      </c>
      <c r="C317" s="131"/>
      <c r="D317" s="131"/>
      <c r="E317" s="104"/>
      <c r="F317" s="56"/>
      <c r="G317" s="58">
        <f>IFERROR(INT(ROUND(F317,2)*(VLOOKUP(INT(E317),'Supporting data'!$L$16:$M$60,2,FALSE))*(E317/(INT(E317)))),0)</f>
        <v>0</v>
      </c>
      <c r="H317" s="40"/>
      <c r="I317" s="87">
        <f>IF(ISBLANK(H317),0,IF(H317="Ne",G317*'Supporting data'!$B$2,Příjezdy!G317*'Supporting data'!$B$4))</f>
        <v>0</v>
      </c>
      <c r="J317" s="32">
        <f t="shared" si="8"/>
        <v>0</v>
      </c>
      <c r="K317" s="34" t="str">
        <f t="shared" si="9"/>
        <v/>
      </c>
    </row>
    <row r="318" spans="2:11" x14ac:dyDescent="0.3">
      <c r="B318" s="30" t="s">
        <v>363</v>
      </c>
      <c r="C318" s="131"/>
      <c r="D318" s="131"/>
      <c r="E318" s="104"/>
      <c r="F318" s="56"/>
      <c r="G318" s="58">
        <f>IFERROR(INT(ROUND(F318,2)*(VLOOKUP(INT(E318),'Supporting data'!$L$16:$M$60,2,FALSE))*(E318/(INT(E318)))),0)</f>
        <v>0</v>
      </c>
      <c r="H318" s="40"/>
      <c r="I318" s="87">
        <f>IF(ISBLANK(H318),0,IF(H318="Ne",G318*'Supporting data'!$B$2,Příjezdy!G318*'Supporting data'!$B$4))</f>
        <v>0</v>
      </c>
      <c r="J318" s="32">
        <f t="shared" si="8"/>
        <v>0</v>
      </c>
      <c r="K318" s="34" t="str">
        <f t="shared" si="9"/>
        <v/>
      </c>
    </row>
    <row r="319" spans="2:11" x14ac:dyDescent="0.3">
      <c r="B319" s="30" t="s">
        <v>364</v>
      </c>
      <c r="C319" s="131"/>
      <c r="D319" s="131"/>
      <c r="E319" s="104"/>
      <c r="F319" s="56"/>
      <c r="G319" s="58">
        <f>IFERROR(INT(ROUND(F319,2)*(VLOOKUP(INT(E319),'Supporting data'!$L$16:$M$60,2,FALSE))*(E319/(INT(E319)))),0)</f>
        <v>0</v>
      </c>
      <c r="H319" s="40"/>
      <c r="I319" s="87">
        <f>IF(ISBLANK(H319),0,IF(H319="Ne",G319*'Supporting data'!$B$2,Příjezdy!G319*'Supporting data'!$B$4))</f>
        <v>0</v>
      </c>
      <c r="J319" s="32">
        <f t="shared" si="8"/>
        <v>0</v>
      </c>
      <c r="K319" s="34" t="str">
        <f t="shared" si="9"/>
        <v/>
      </c>
    </row>
    <row r="320" spans="2:11" x14ac:dyDescent="0.3">
      <c r="B320" s="30" t="s">
        <v>365</v>
      </c>
      <c r="C320" s="131"/>
      <c r="D320" s="131"/>
      <c r="E320" s="104"/>
      <c r="F320" s="56"/>
      <c r="G320" s="58">
        <f>IFERROR(INT(ROUND(F320,2)*(VLOOKUP(INT(E320),'Supporting data'!$L$16:$M$60,2,FALSE))*(E320/(INT(E320)))),0)</f>
        <v>0</v>
      </c>
      <c r="H320" s="40"/>
      <c r="I320" s="87">
        <f>IF(ISBLANK(H320),0,IF(H320="Ne",G320*'Supporting data'!$B$2,Příjezdy!G320*'Supporting data'!$B$4))</f>
        <v>0</v>
      </c>
      <c r="J320" s="32">
        <f t="shared" si="8"/>
        <v>0</v>
      </c>
      <c r="K320" s="34" t="str">
        <f t="shared" si="9"/>
        <v/>
      </c>
    </row>
    <row r="321" spans="2:11" x14ac:dyDescent="0.3">
      <c r="B321" s="30" t="s">
        <v>366</v>
      </c>
      <c r="C321" s="131"/>
      <c r="D321" s="131"/>
      <c r="E321" s="104"/>
      <c r="F321" s="56"/>
      <c r="G321" s="58">
        <f>IFERROR(INT(ROUND(F321,2)*(VLOOKUP(INT(E321),'Supporting data'!$L$16:$M$60,2,FALSE))*(E321/(INT(E321)))),0)</f>
        <v>0</v>
      </c>
      <c r="H321" s="40"/>
      <c r="I321" s="87">
        <f>IF(ISBLANK(H321),0,IF(H321="Ne",G321*'Supporting data'!$B$2,Příjezdy!G321*'Supporting data'!$B$4))</f>
        <v>0</v>
      </c>
      <c r="J321" s="32">
        <f t="shared" si="8"/>
        <v>0</v>
      </c>
      <c r="K321" s="34" t="str">
        <f t="shared" si="9"/>
        <v/>
      </c>
    </row>
    <row r="322" spans="2:11" x14ac:dyDescent="0.3">
      <c r="B322" s="30" t="s">
        <v>367</v>
      </c>
      <c r="C322" s="131"/>
      <c r="D322" s="131"/>
      <c r="E322" s="104"/>
      <c r="F322" s="56"/>
      <c r="G322" s="58">
        <f>IFERROR(INT(ROUND(F322,2)*(VLOOKUP(INT(E322),'Supporting data'!$L$16:$M$60,2,FALSE))*(E322/(INT(E322)))),0)</f>
        <v>0</v>
      </c>
      <c r="H322" s="40"/>
      <c r="I322" s="87">
        <f>IF(ISBLANK(H322),0,IF(H322="Ne",G322*'Supporting data'!$B$2,Příjezdy!G322*'Supporting data'!$B$4))</f>
        <v>0</v>
      </c>
      <c r="J322" s="32">
        <f t="shared" si="8"/>
        <v>0</v>
      </c>
      <c r="K322" s="34" t="str">
        <f t="shared" si="9"/>
        <v/>
      </c>
    </row>
    <row r="323" spans="2:11" x14ac:dyDescent="0.3">
      <c r="B323" s="30" t="s">
        <v>368</v>
      </c>
      <c r="C323" s="131"/>
      <c r="D323" s="131"/>
      <c r="E323" s="104"/>
      <c r="F323" s="56"/>
      <c r="G323" s="58">
        <f>IFERROR(INT(ROUND(F323,2)*(VLOOKUP(INT(E323),'Supporting data'!$L$16:$M$60,2,FALSE))*(E323/(INT(E323)))),0)</f>
        <v>0</v>
      </c>
      <c r="H323" s="40"/>
      <c r="I323" s="87">
        <f>IF(ISBLANK(H323),0,IF(H323="Ne",G323*'Supporting data'!$B$2,Příjezdy!G323*'Supporting data'!$B$4))</f>
        <v>0</v>
      </c>
      <c r="J323" s="32">
        <f t="shared" si="8"/>
        <v>0</v>
      </c>
      <c r="K323" s="34" t="str">
        <f t="shared" si="9"/>
        <v/>
      </c>
    </row>
    <row r="324" spans="2:11" x14ac:dyDescent="0.3">
      <c r="B324" s="30" t="s">
        <v>369</v>
      </c>
      <c r="C324" s="131"/>
      <c r="D324" s="131"/>
      <c r="E324" s="104"/>
      <c r="F324" s="56"/>
      <c r="G324" s="58">
        <f>IFERROR(INT(ROUND(F324,2)*(VLOOKUP(INT(E324),'Supporting data'!$L$16:$M$60,2,FALSE))*(E324/(INT(E324)))),0)</f>
        <v>0</v>
      </c>
      <c r="H324" s="40"/>
      <c r="I324" s="87">
        <f>IF(ISBLANK(H324),0,IF(H324="Ne",G324*'Supporting data'!$B$2,Příjezdy!G324*'Supporting data'!$B$4))</f>
        <v>0</v>
      </c>
      <c r="J324" s="32">
        <f t="shared" si="8"/>
        <v>0</v>
      </c>
      <c r="K324" s="34" t="str">
        <f t="shared" si="9"/>
        <v/>
      </c>
    </row>
    <row r="325" spans="2:11" x14ac:dyDescent="0.3">
      <c r="B325" s="30" t="s">
        <v>370</v>
      </c>
      <c r="C325" s="131"/>
      <c r="D325" s="131"/>
      <c r="E325" s="104"/>
      <c r="F325" s="56"/>
      <c r="G325" s="58">
        <f>IFERROR(INT(ROUND(F325,2)*(VLOOKUP(INT(E325),'Supporting data'!$L$16:$M$60,2,FALSE))*(E325/(INT(E325)))),0)</f>
        <v>0</v>
      </c>
      <c r="H325" s="40"/>
      <c r="I325" s="87">
        <f>IF(ISBLANK(H325),0,IF(H325="Ne",G325*'Supporting data'!$B$2,Příjezdy!G325*'Supporting data'!$B$4))</f>
        <v>0</v>
      </c>
      <c r="J325" s="32">
        <f t="shared" si="8"/>
        <v>0</v>
      </c>
      <c r="K325" s="34" t="str">
        <f t="shared" si="9"/>
        <v/>
      </c>
    </row>
    <row r="326" spans="2:11" x14ac:dyDescent="0.3">
      <c r="B326" s="30" t="s">
        <v>371</v>
      </c>
      <c r="C326" s="131"/>
      <c r="D326" s="131"/>
      <c r="E326" s="104"/>
      <c r="F326" s="56"/>
      <c r="G326" s="58">
        <f>IFERROR(INT(ROUND(F326,2)*(VLOOKUP(INT(E326),'Supporting data'!$L$16:$M$60,2,FALSE))*(E326/(INT(E326)))),0)</f>
        <v>0</v>
      </c>
      <c r="H326" s="40"/>
      <c r="I326" s="87">
        <f>IF(ISBLANK(H326),0,IF(H326="Ne",G326*'Supporting data'!$B$2,Příjezdy!G326*'Supporting data'!$B$4))</f>
        <v>0</v>
      </c>
      <c r="J326" s="32">
        <f t="shared" si="8"/>
        <v>0</v>
      </c>
      <c r="K326" s="34" t="str">
        <f t="shared" si="9"/>
        <v/>
      </c>
    </row>
    <row r="327" spans="2:11" x14ac:dyDescent="0.3">
      <c r="B327" s="30" t="s">
        <v>372</v>
      </c>
      <c r="C327" s="131"/>
      <c r="D327" s="131"/>
      <c r="E327" s="104"/>
      <c r="F327" s="56"/>
      <c r="G327" s="58">
        <f>IFERROR(INT(ROUND(F327,2)*(VLOOKUP(INT(E327),'Supporting data'!$L$16:$M$60,2,FALSE))*(E327/(INT(E327)))),0)</f>
        <v>0</v>
      </c>
      <c r="H327" s="40"/>
      <c r="I327" s="87">
        <f>IF(ISBLANK(H327),0,IF(H327="Ne",G327*'Supporting data'!$B$2,Příjezdy!G327*'Supporting data'!$B$4))</f>
        <v>0</v>
      </c>
      <c r="J327" s="32">
        <f t="shared" si="8"/>
        <v>0</v>
      </c>
      <c r="K327" s="34" t="str">
        <f t="shared" si="9"/>
        <v/>
      </c>
    </row>
    <row r="328" spans="2:11" x14ac:dyDescent="0.3">
      <c r="B328" s="30" t="s">
        <v>373</v>
      </c>
      <c r="C328" s="131"/>
      <c r="D328" s="131"/>
      <c r="E328" s="104"/>
      <c r="F328" s="56"/>
      <c r="G328" s="58">
        <f>IFERROR(INT(ROUND(F328,2)*(VLOOKUP(INT(E328),'Supporting data'!$L$16:$M$60,2,FALSE))*(E328/(INT(E328)))),0)</f>
        <v>0</v>
      </c>
      <c r="H328" s="40"/>
      <c r="I328" s="87">
        <f>IF(ISBLANK(H328),0,IF(H328="Ne",G328*'Supporting data'!$B$2,Příjezdy!G328*'Supporting data'!$B$4))</f>
        <v>0</v>
      </c>
      <c r="J328" s="32">
        <f t="shared" si="8"/>
        <v>0</v>
      </c>
      <c r="K328" s="34" t="str">
        <f t="shared" si="9"/>
        <v/>
      </c>
    </row>
    <row r="329" spans="2:11" x14ac:dyDescent="0.3">
      <c r="B329" s="30" t="s">
        <v>374</v>
      </c>
      <c r="C329" s="131"/>
      <c r="D329" s="131"/>
      <c r="E329" s="104"/>
      <c r="F329" s="56"/>
      <c r="G329" s="58">
        <f>IFERROR(INT(ROUND(F329,2)*(VLOOKUP(INT(E329),'Supporting data'!$L$16:$M$60,2,FALSE))*(E329/(INT(E329)))),0)</f>
        <v>0</v>
      </c>
      <c r="H329" s="40"/>
      <c r="I329" s="87">
        <f>IF(ISBLANK(H329),0,IF(H329="Ne",G329*'Supporting data'!$B$2,Příjezdy!G329*'Supporting data'!$B$4))</f>
        <v>0</v>
      </c>
      <c r="J329" s="32">
        <f t="shared" si="8"/>
        <v>0</v>
      </c>
      <c r="K329" s="34" t="str">
        <f t="shared" si="9"/>
        <v/>
      </c>
    </row>
    <row r="330" spans="2:11" x14ac:dyDescent="0.3">
      <c r="B330" s="30" t="s">
        <v>375</v>
      </c>
      <c r="C330" s="131"/>
      <c r="D330" s="131"/>
      <c r="E330" s="104"/>
      <c r="F330" s="56"/>
      <c r="G330" s="58">
        <f>IFERROR(INT(ROUND(F330,2)*(VLOOKUP(INT(E330),'Supporting data'!$L$16:$M$60,2,FALSE))*(E330/(INT(E330)))),0)</f>
        <v>0</v>
      </c>
      <c r="H330" s="40"/>
      <c r="I330" s="87">
        <f>IF(ISBLANK(H330),0,IF(H330="Ne",G330*'Supporting data'!$B$2,Příjezdy!G330*'Supporting data'!$B$4))</f>
        <v>0</v>
      </c>
      <c r="J330" s="32">
        <f t="shared" ref="J330:J393" si="10">IF(I330&gt;0,IF(ISTEXT(C330)=TRUE,0,1),0)</f>
        <v>0</v>
      </c>
      <c r="K330" s="34" t="str">
        <f t="shared" si="9"/>
        <v/>
      </c>
    </row>
    <row r="331" spans="2:11" x14ac:dyDescent="0.3">
      <c r="B331" s="30" t="s">
        <v>376</v>
      </c>
      <c r="C331" s="131"/>
      <c r="D331" s="131"/>
      <c r="E331" s="104"/>
      <c r="F331" s="56"/>
      <c r="G331" s="58">
        <f>IFERROR(INT(ROUND(F331,2)*(VLOOKUP(INT(E331),'Supporting data'!$L$16:$M$60,2,FALSE))*(E331/(INT(E331)))),0)</f>
        <v>0</v>
      </c>
      <c r="H331" s="40"/>
      <c r="I331" s="87">
        <f>IF(ISBLANK(H331),0,IF(H331="Ne",G331*'Supporting data'!$B$2,Příjezdy!G331*'Supporting data'!$B$4))</f>
        <v>0</v>
      </c>
      <c r="J331" s="32">
        <f t="shared" si="10"/>
        <v>0</v>
      </c>
      <c r="K331" s="34" t="str">
        <f t="shared" ref="K331:K394" si="11">IF(I331&gt;0,1,"")</f>
        <v/>
      </c>
    </row>
    <row r="332" spans="2:11" x14ac:dyDescent="0.3">
      <c r="B332" s="30" t="s">
        <v>377</v>
      </c>
      <c r="C332" s="131"/>
      <c r="D332" s="131"/>
      <c r="E332" s="104"/>
      <c r="F332" s="56"/>
      <c r="G332" s="58">
        <f>IFERROR(INT(ROUND(F332,2)*(VLOOKUP(INT(E332),'Supporting data'!$L$16:$M$60,2,FALSE))*(E332/(INT(E332)))),0)</f>
        <v>0</v>
      </c>
      <c r="H332" s="40"/>
      <c r="I332" s="87">
        <f>IF(ISBLANK(H332),0,IF(H332="Ne",G332*'Supporting data'!$B$2,Příjezdy!G332*'Supporting data'!$B$4))</f>
        <v>0</v>
      </c>
      <c r="J332" s="32">
        <f t="shared" si="10"/>
        <v>0</v>
      </c>
      <c r="K332" s="34" t="str">
        <f t="shared" si="11"/>
        <v/>
      </c>
    </row>
    <row r="333" spans="2:11" x14ac:dyDescent="0.3">
      <c r="B333" s="30" t="s">
        <v>378</v>
      </c>
      <c r="C333" s="131"/>
      <c r="D333" s="131"/>
      <c r="E333" s="104"/>
      <c r="F333" s="56"/>
      <c r="G333" s="58">
        <f>IFERROR(INT(ROUND(F333,2)*(VLOOKUP(INT(E333),'Supporting data'!$L$16:$M$60,2,FALSE))*(E333/(INT(E333)))),0)</f>
        <v>0</v>
      </c>
      <c r="H333" s="40"/>
      <c r="I333" s="87">
        <f>IF(ISBLANK(H333),0,IF(H333="Ne",G333*'Supporting data'!$B$2,Příjezdy!G333*'Supporting data'!$B$4))</f>
        <v>0</v>
      </c>
      <c r="J333" s="32">
        <f t="shared" si="10"/>
        <v>0</v>
      </c>
      <c r="K333" s="34" t="str">
        <f t="shared" si="11"/>
        <v/>
      </c>
    </row>
    <row r="334" spans="2:11" x14ac:dyDescent="0.3">
      <c r="B334" s="30" t="s">
        <v>379</v>
      </c>
      <c r="C334" s="131"/>
      <c r="D334" s="131"/>
      <c r="E334" s="104"/>
      <c r="F334" s="56"/>
      <c r="G334" s="58">
        <f>IFERROR(INT(ROUND(F334,2)*(VLOOKUP(INT(E334),'Supporting data'!$L$16:$M$60,2,FALSE))*(E334/(INT(E334)))),0)</f>
        <v>0</v>
      </c>
      <c r="H334" s="40"/>
      <c r="I334" s="87">
        <f>IF(ISBLANK(H334),0,IF(H334="Ne",G334*'Supporting data'!$B$2,Příjezdy!G334*'Supporting data'!$B$4))</f>
        <v>0</v>
      </c>
      <c r="J334" s="32">
        <f t="shared" si="10"/>
        <v>0</v>
      </c>
      <c r="K334" s="34" t="str">
        <f t="shared" si="11"/>
        <v/>
      </c>
    </row>
    <row r="335" spans="2:11" x14ac:dyDescent="0.3">
      <c r="B335" s="30" t="s">
        <v>380</v>
      </c>
      <c r="C335" s="131"/>
      <c r="D335" s="131"/>
      <c r="E335" s="104"/>
      <c r="F335" s="56"/>
      <c r="G335" s="58">
        <f>IFERROR(INT(ROUND(F335,2)*(VLOOKUP(INT(E335),'Supporting data'!$L$16:$M$60,2,FALSE))*(E335/(INT(E335)))),0)</f>
        <v>0</v>
      </c>
      <c r="H335" s="40"/>
      <c r="I335" s="87">
        <f>IF(ISBLANK(H335),0,IF(H335="Ne",G335*'Supporting data'!$B$2,Příjezdy!G335*'Supporting data'!$B$4))</f>
        <v>0</v>
      </c>
      <c r="J335" s="32">
        <f t="shared" si="10"/>
        <v>0</v>
      </c>
      <c r="K335" s="34" t="str">
        <f t="shared" si="11"/>
        <v/>
      </c>
    </row>
    <row r="336" spans="2:11" x14ac:dyDescent="0.3">
      <c r="B336" s="30" t="s">
        <v>381</v>
      </c>
      <c r="C336" s="131"/>
      <c r="D336" s="131"/>
      <c r="E336" s="104"/>
      <c r="F336" s="56"/>
      <c r="G336" s="58">
        <f>IFERROR(INT(ROUND(F336,2)*(VLOOKUP(INT(E336),'Supporting data'!$L$16:$M$60,2,FALSE))*(E336/(INT(E336)))),0)</f>
        <v>0</v>
      </c>
      <c r="H336" s="40"/>
      <c r="I336" s="87">
        <f>IF(ISBLANK(H336),0,IF(H336="Ne",G336*'Supporting data'!$B$2,Příjezdy!G336*'Supporting data'!$B$4))</f>
        <v>0</v>
      </c>
      <c r="J336" s="32">
        <f t="shared" si="10"/>
        <v>0</v>
      </c>
      <c r="K336" s="34" t="str">
        <f t="shared" si="11"/>
        <v/>
      </c>
    </row>
    <row r="337" spans="2:11" x14ac:dyDescent="0.3">
      <c r="B337" s="30" t="s">
        <v>382</v>
      </c>
      <c r="C337" s="131"/>
      <c r="D337" s="131"/>
      <c r="E337" s="104"/>
      <c r="F337" s="56"/>
      <c r="G337" s="58">
        <f>IFERROR(INT(ROUND(F337,2)*(VLOOKUP(INT(E337),'Supporting data'!$L$16:$M$60,2,FALSE))*(E337/(INT(E337)))),0)</f>
        <v>0</v>
      </c>
      <c r="H337" s="40"/>
      <c r="I337" s="87">
        <f>IF(ISBLANK(H337),0,IF(H337="Ne",G337*'Supporting data'!$B$2,Příjezdy!G337*'Supporting data'!$B$4))</f>
        <v>0</v>
      </c>
      <c r="J337" s="32">
        <f t="shared" si="10"/>
        <v>0</v>
      </c>
      <c r="K337" s="34" t="str">
        <f t="shared" si="11"/>
        <v/>
      </c>
    </row>
    <row r="338" spans="2:11" x14ac:dyDescent="0.3">
      <c r="B338" s="30" t="s">
        <v>383</v>
      </c>
      <c r="C338" s="131"/>
      <c r="D338" s="131"/>
      <c r="E338" s="104"/>
      <c r="F338" s="56"/>
      <c r="G338" s="58">
        <f>IFERROR(INT(ROUND(F338,2)*(VLOOKUP(INT(E338),'Supporting data'!$L$16:$M$60,2,FALSE))*(E338/(INT(E338)))),0)</f>
        <v>0</v>
      </c>
      <c r="H338" s="40"/>
      <c r="I338" s="87">
        <f>IF(ISBLANK(H338),0,IF(H338="Ne",G338*'Supporting data'!$B$2,Příjezdy!G338*'Supporting data'!$B$4))</f>
        <v>0</v>
      </c>
      <c r="J338" s="32">
        <f t="shared" si="10"/>
        <v>0</v>
      </c>
      <c r="K338" s="34" t="str">
        <f t="shared" si="11"/>
        <v/>
      </c>
    </row>
    <row r="339" spans="2:11" x14ac:dyDescent="0.3">
      <c r="B339" s="30" t="s">
        <v>384</v>
      </c>
      <c r="C339" s="131"/>
      <c r="D339" s="131"/>
      <c r="E339" s="104"/>
      <c r="F339" s="56"/>
      <c r="G339" s="58">
        <f>IFERROR(INT(ROUND(F339,2)*(VLOOKUP(INT(E339),'Supporting data'!$L$16:$M$60,2,FALSE))*(E339/(INT(E339)))),0)</f>
        <v>0</v>
      </c>
      <c r="H339" s="40"/>
      <c r="I339" s="87">
        <f>IF(ISBLANK(H339),0,IF(H339="Ne",G339*'Supporting data'!$B$2,Příjezdy!G339*'Supporting data'!$B$4))</f>
        <v>0</v>
      </c>
      <c r="J339" s="32">
        <f t="shared" si="10"/>
        <v>0</v>
      </c>
      <c r="K339" s="34" t="str">
        <f t="shared" si="11"/>
        <v/>
      </c>
    </row>
    <row r="340" spans="2:11" x14ac:dyDescent="0.3">
      <c r="B340" s="30" t="s">
        <v>385</v>
      </c>
      <c r="C340" s="131"/>
      <c r="D340" s="131"/>
      <c r="E340" s="104"/>
      <c r="F340" s="56"/>
      <c r="G340" s="58">
        <f>IFERROR(INT(ROUND(F340,2)*(VLOOKUP(INT(E340),'Supporting data'!$L$16:$M$60,2,FALSE))*(E340/(INT(E340)))),0)</f>
        <v>0</v>
      </c>
      <c r="H340" s="40"/>
      <c r="I340" s="87">
        <f>IF(ISBLANK(H340),0,IF(H340="Ne",G340*'Supporting data'!$B$2,Příjezdy!G340*'Supporting data'!$B$4))</f>
        <v>0</v>
      </c>
      <c r="J340" s="32">
        <f t="shared" si="10"/>
        <v>0</v>
      </c>
      <c r="K340" s="34" t="str">
        <f t="shared" si="11"/>
        <v/>
      </c>
    </row>
    <row r="341" spans="2:11" x14ac:dyDescent="0.3">
      <c r="B341" s="30" t="s">
        <v>386</v>
      </c>
      <c r="C341" s="131"/>
      <c r="D341" s="131"/>
      <c r="E341" s="104"/>
      <c r="F341" s="56"/>
      <c r="G341" s="58">
        <f>IFERROR(INT(ROUND(F341,2)*(VLOOKUP(INT(E341),'Supporting data'!$L$16:$M$60,2,FALSE))*(E341/(INT(E341)))),0)</f>
        <v>0</v>
      </c>
      <c r="H341" s="40"/>
      <c r="I341" s="87">
        <f>IF(ISBLANK(H341),0,IF(H341="Ne",G341*'Supporting data'!$B$2,Příjezdy!G341*'Supporting data'!$B$4))</f>
        <v>0</v>
      </c>
      <c r="J341" s="32">
        <f t="shared" si="10"/>
        <v>0</v>
      </c>
      <c r="K341" s="34" t="str">
        <f t="shared" si="11"/>
        <v/>
      </c>
    </row>
    <row r="342" spans="2:11" x14ac:dyDescent="0.3">
      <c r="B342" s="30" t="s">
        <v>387</v>
      </c>
      <c r="C342" s="131"/>
      <c r="D342" s="131"/>
      <c r="E342" s="104"/>
      <c r="F342" s="56"/>
      <c r="G342" s="58">
        <f>IFERROR(INT(ROUND(F342,2)*(VLOOKUP(INT(E342),'Supporting data'!$L$16:$M$60,2,FALSE))*(E342/(INT(E342)))),0)</f>
        <v>0</v>
      </c>
      <c r="H342" s="40"/>
      <c r="I342" s="87">
        <f>IF(ISBLANK(H342),0,IF(H342="Ne",G342*'Supporting data'!$B$2,Příjezdy!G342*'Supporting data'!$B$4))</f>
        <v>0</v>
      </c>
      <c r="J342" s="32">
        <f t="shared" si="10"/>
        <v>0</v>
      </c>
      <c r="K342" s="34" t="str">
        <f t="shared" si="11"/>
        <v/>
      </c>
    </row>
    <row r="343" spans="2:11" x14ac:dyDescent="0.3">
      <c r="B343" s="30" t="s">
        <v>388</v>
      </c>
      <c r="C343" s="131"/>
      <c r="D343" s="131"/>
      <c r="E343" s="104"/>
      <c r="F343" s="56"/>
      <c r="G343" s="58">
        <f>IFERROR(INT(ROUND(F343,2)*(VLOOKUP(INT(E343),'Supporting data'!$L$16:$M$60,2,FALSE))*(E343/(INT(E343)))),0)</f>
        <v>0</v>
      </c>
      <c r="H343" s="40"/>
      <c r="I343" s="87">
        <f>IF(ISBLANK(H343),0,IF(H343="Ne",G343*'Supporting data'!$B$2,Příjezdy!G343*'Supporting data'!$B$4))</f>
        <v>0</v>
      </c>
      <c r="J343" s="32">
        <f t="shared" si="10"/>
        <v>0</v>
      </c>
      <c r="K343" s="34" t="str">
        <f t="shared" si="11"/>
        <v/>
      </c>
    </row>
    <row r="344" spans="2:11" x14ac:dyDescent="0.3">
      <c r="B344" s="30" t="s">
        <v>389</v>
      </c>
      <c r="C344" s="131"/>
      <c r="D344" s="131"/>
      <c r="E344" s="104"/>
      <c r="F344" s="56"/>
      <c r="G344" s="58">
        <f>IFERROR(INT(ROUND(F344,2)*(VLOOKUP(INT(E344),'Supporting data'!$L$16:$M$60,2,FALSE))*(E344/(INT(E344)))),0)</f>
        <v>0</v>
      </c>
      <c r="H344" s="40"/>
      <c r="I344" s="87">
        <f>IF(ISBLANK(H344),0,IF(H344="Ne",G344*'Supporting data'!$B$2,Příjezdy!G344*'Supporting data'!$B$4))</f>
        <v>0</v>
      </c>
      <c r="J344" s="32">
        <f t="shared" si="10"/>
        <v>0</v>
      </c>
      <c r="K344" s="34" t="str">
        <f t="shared" si="11"/>
        <v/>
      </c>
    </row>
    <row r="345" spans="2:11" x14ac:dyDescent="0.3">
      <c r="B345" s="30" t="s">
        <v>390</v>
      </c>
      <c r="C345" s="131"/>
      <c r="D345" s="131"/>
      <c r="E345" s="104"/>
      <c r="F345" s="56"/>
      <c r="G345" s="58">
        <f>IFERROR(INT(ROUND(F345,2)*(VLOOKUP(INT(E345),'Supporting data'!$L$16:$M$60,2,FALSE))*(E345/(INT(E345)))),0)</f>
        <v>0</v>
      </c>
      <c r="H345" s="40"/>
      <c r="I345" s="87">
        <f>IF(ISBLANK(H345),0,IF(H345="Ne",G345*'Supporting data'!$B$2,Příjezdy!G345*'Supporting data'!$B$4))</f>
        <v>0</v>
      </c>
      <c r="J345" s="32">
        <f t="shared" si="10"/>
        <v>0</v>
      </c>
      <c r="K345" s="34" t="str">
        <f t="shared" si="11"/>
        <v/>
      </c>
    </row>
    <row r="346" spans="2:11" x14ac:dyDescent="0.3">
      <c r="B346" s="30" t="s">
        <v>391</v>
      </c>
      <c r="C346" s="131"/>
      <c r="D346" s="131"/>
      <c r="E346" s="104"/>
      <c r="F346" s="56"/>
      <c r="G346" s="58">
        <f>IFERROR(INT(ROUND(F346,2)*(VLOOKUP(INT(E346),'Supporting data'!$L$16:$M$60,2,FALSE))*(E346/(INT(E346)))),0)</f>
        <v>0</v>
      </c>
      <c r="H346" s="40"/>
      <c r="I346" s="87">
        <f>IF(ISBLANK(H346),0,IF(H346="Ne",G346*'Supporting data'!$B$2,Příjezdy!G346*'Supporting data'!$B$4))</f>
        <v>0</v>
      </c>
      <c r="J346" s="32">
        <f t="shared" si="10"/>
        <v>0</v>
      </c>
      <c r="K346" s="34" t="str">
        <f t="shared" si="11"/>
        <v/>
      </c>
    </row>
    <row r="347" spans="2:11" x14ac:dyDescent="0.3">
      <c r="B347" s="30" t="s">
        <v>392</v>
      </c>
      <c r="C347" s="131"/>
      <c r="D347" s="131"/>
      <c r="E347" s="104"/>
      <c r="F347" s="56"/>
      <c r="G347" s="58">
        <f>IFERROR(INT(ROUND(F347,2)*(VLOOKUP(INT(E347),'Supporting data'!$L$16:$M$60,2,FALSE))*(E347/(INT(E347)))),0)</f>
        <v>0</v>
      </c>
      <c r="H347" s="40"/>
      <c r="I347" s="87">
        <f>IF(ISBLANK(H347),0,IF(H347="Ne",G347*'Supporting data'!$B$2,Příjezdy!G347*'Supporting data'!$B$4))</f>
        <v>0</v>
      </c>
      <c r="J347" s="32">
        <f t="shared" si="10"/>
        <v>0</v>
      </c>
      <c r="K347" s="34" t="str">
        <f t="shared" si="11"/>
        <v/>
      </c>
    </row>
    <row r="348" spans="2:11" x14ac:dyDescent="0.3">
      <c r="B348" s="30" t="s">
        <v>393</v>
      </c>
      <c r="C348" s="131"/>
      <c r="D348" s="131"/>
      <c r="E348" s="104"/>
      <c r="F348" s="56"/>
      <c r="G348" s="58">
        <f>IFERROR(INT(ROUND(F348,2)*(VLOOKUP(INT(E348),'Supporting data'!$L$16:$M$60,2,FALSE))*(E348/(INT(E348)))),0)</f>
        <v>0</v>
      </c>
      <c r="H348" s="40"/>
      <c r="I348" s="87">
        <f>IF(ISBLANK(H348),0,IF(H348="Ne",G348*'Supporting data'!$B$2,Příjezdy!G348*'Supporting data'!$B$4))</f>
        <v>0</v>
      </c>
      <c r="J348" s="32">
        <f t="shared" si="10"/>
        <v>0</v>
      </c>
      <c r="K348" s="34" t="str">
        <f t="shared" si="11"/>
        <v/>
      </c>
    </row>
    <row r="349" spans="2:11" x14ac:dyDescent="0.3">
      <c r="B349" s="30" t="s">
        <v>394</v>
      </c>
      <c r="C349" s="131"/>
      <c r="D349" s="131"/>
      <c r="E349" s="104"/>
      <c r="F349" s="56"/>
      <c r="G349" s="58">
        <f>IFERROR(INT(ROUND(F349,2)*(VLOOKUP(INT(E349),'Supporting data'!$L$16:$M$60,2,FALSE))*(E349/(INT(E349)))),0)</f>
        <v>0</v>
      </c>
      <c r="H349" s="40"/>
      <c r="I349" s="87">
        <f>IF(ISBLANK(H349),0,IF(H349="Ne",G349*'Supporting data'!$B$2,Příjezdy!G349*'Supporting data'!$B$4))</f>
        <v>0</v>
      </c>
      <c r="J349" s="32">
        <f t="shared" si="10"/>
        <v>0</v>
      </c>
      <c r="K349" s="34" t="str">
        <f t="shared" si="11"/>
        <v/>
      </c>
    </row>
    <row r="350" spans="2:11" x14ac:dyDescent="0.3">
      <c r="B350" s="30" t="s">
        <v>395</v>
      </c>
      <c r="C350" s="131"/>
      <c r="D350" s="131"/>
      <c r="E350" s="104"/>
      <c r="F350" s="56"/>
      <c r="G350" s="58">
        <f>IFERROR(INT(ROUND(F350,2)*(VLOOKUP(INT(E350),'Supporting data'!$L$16:$M$60,2,FALSE))*(E350/(INT(E350)))),0)</f>
        <v>0</v>
      </c>
      <c r="H350" s="40"/>
      <c r="I350" s="87">
        <f>IF(ISBLANK(H350),0,IF(H350="Ne",G350*'Supporting data'!$B$2,Příjezdy!G350*'Supporting data'!$B$4))</f>
        <v>0</v>
      </c>
      <c r="J350" s="32">
        <f t="shared" si="10"/>
        <v>0</v>
      </c>
      <c r="K350" s="34" t="str">
        <f t="shared" si="11"/>
        <v/>
      </c>
    </row>
    <row r="351" spans="2:11" x14ac:dyDescent="0.3">
      <c r="B351" s="30" t="s">
        <v>396</v>
      </c>
      <c r="C351" s="131"/>
      <c r="D351" s="131"/>
      <c r="E351" s="104"/>
      <c r="F351" s="56"/>
      <c r="G351" s="58">
        <f>IFERROR(INT(ROUND(F351,2)*(VLOOKUP(INT(E351),'Supporting data'!$L$16:$M$60,2,FALSE))*(E351/(INT(E351)))),0)</f>
        <v>0</v>
      </c>
      <c r="H351" s="40"/>
      <c r="I351" s="87">
        <f>IF(ISBLANK(H351),0,IF(H351="Ne",G351*'Supporting data'!$B$2,Příjezdy!G351*'Supporting data'!$B$4))</f>
        <v>0</v>
      </c>
      <c r="J351" s="32">
        <f t="shared" si="10"/>
        <v>0</v>
      </c>
      <c r="K351" s="34" t="str">
        <f t="shared" si="11"/>
        <v/>
      </c>
    </row>
    <row r="352" spans="2:11" x14ac:dyDescent="0.3">
      <c r="B352" s="30" t="s">
        <v>397</v>
      </c>
      <c r="C352" s="131"/>
      <c r="D352" s="131"/>
      <c r="E352" s="104"/>
      <c r="F352" s="56"/>
      <c r="G352" s="58">
        <f>IFERROR(INT(ROUND(F352,2)*(VLOOKUP(INT(E352),'Supporting data'!$L$16:$M$60,2,FALSE))*(E352/(INT(E352)))),0)</f>
        <v>0</v>
      </c>
      <c r="H352" s="40"/>
      <c r="I352" s="87">
        <f>IF(ISBLANK(H352),0,IF(H352="Ne",G352*'Supporting data'!$B$2,Příjezdy!G352*'Supporting data'!$B$4))</f>
        <v>0</v>
      </c>
      <c r="J352" s="32">
        <f t="shared" si="10"/>
        <v>0</v>
      </c>
      <c r="K352" s="34" t="str">
        <f t="shared" si="11"/>
        <v/>
      </c>
    </row>
    <row r="353" spans="2:11" x14ac:dyDescent="0.3">
      <c r="B353" s="30" t="s">
        <v>398</v>
      </c>
      <c r="C353" s="131"/>
      <c r="D353" s="131"/>
      <c r="E353" s="104"/>
      <c r="F353" s="56"/>
      <c r="G353" s="58">
        <f>IFERROR(INT(ROUND(F353,2)*(VLOOKUP(INT(E353),'Supporting data'!$L$16:$M$60,2,FALSE))*(E353/(INT(E353)))),0)</f>
        <v>0</v>
      </c>
      <c r="H353" s="40"/>
      <c r="I353" s="87">
        <f>IF(ISBLANK(H353),0,IF(H353="Ne",G353*'Supporting data'!$B$2,Příjezdy!G353*'Supporting data'!$B$4))</f>
        <v>0</v>
      </c>
      <c r="J353" s="32">
        <f t="shared" si="10"/>
        <v>0</v>
      </c>
      <c r="K353" s="34" t="str">
        <f t="shared" si="11"/>
        <v/>
      </c>
    </row>
    <row r="354" spans="2:11" x14ac:dyDescent="0.3">
      <c r="B354" s="30" t="s">
        <v>399</v>
      </c>
      <c r="C354" s="131"/>
      <c r="D354" s="131"/>
      <c r="E354" s="104"/>
      <c r="F354" s="56"/>
      <c r="G354" s="58">
        <f>IFERROR(INT(ROUND(F354,2)*(VLOOKUP(INT(E354),'Supporting data'!$L$16:$M$60,2,FALSE))*(E354/(INT(E354)))),0)</f>
        <v>0</v>
      </c>
      <c r="H354" s="40"/>
      <c r="I354" s="87">
        <f>IF(ISBLANK(H354),0,IF(H354="Ne",G354*'Supporting data'!$B$2,Příjezdy!G354*'Supporting data'!$B$4))</f>
        <v>0</v>
      </c>
      <c r="J354" s="32">
        <f t="shared" si="10"/>
        <v>0</v>
      </c>
      <c r="K354" s="34" t="str">
        <f t="shared" si="11"/>
        <v/>
      </c>
    </row>
    <row r="355" spans="2:11" x14ac:dyDescent="0.3">
      <c r="B355" s="30" t="s">
        <v>400</v>
      </c>
      <c r="C355" s="131"/>
      <c r="D355" s="131"/>
      <c r="E355" s="104"/>
      <c r="F355" s="56"/>
      <c r="G355" s="58">
        <f>IFERROR(INT(ROUND(F355,2)*(VLOOKUP(INT(E355),'Supporting data'!$L$16:$M$60,2,FALSE))*(E355/(INT(E355)))),0)</f>
        <v>0</v>
      </c>
      <c r="H355" s="40"/>
      <c r="I355" s="87">
        <f>IF(ISBLANK(H355),0,IF(H355="Ne",G355*'Supporting data'!$B$2,Příjezdy!G355*'Supporting data'!$B$4))</f>
        <v>0</v>
      </c>
      <c r="J355" s="32">
        <f t="shared" si="10"/>
        <v>0</v>
      </c>
      <c r="K355" s="34" t="str">
        <f t="shared" si="11"/>
        <v/>
      </c>
    </row>
    <row r="356" spans="2:11" x14ac:dyDescent="0.3">
      <c r="B356" s="30" t="s">
        <v>401</v>
      </c>
      <c r="C356" s="131"/>
      <c r="D356" s="131"/>
      <c r="E356" s="104"/>
      <c r="F356" s="56"/>
      <c r="G356" s="58">
        <f>IFERROR(INT(ROUND(F356,2)*(VLOOKUP(INT(E356),'Supporting data'!$L$16:$M$60,2,FALSE))*(E356/(INT(E356)))),0)</f>
        <v>0</v>
      </c>
      <c r="H356" s="40"/>
      <c r="I356" s="87">
        <f>IF(ISBLANK(H356),0,IF(H356="Ne",G356*'Supporting data'!$B$2,Příjezdy!G356*'Supporting data'!$B$4))</f>
        <v>0</v>
      </c>
      <c r="J356" s="32">
        <f t="shared" si="10"/>
        <v>0</v>
      </c>
      <c r="K356" s="34" t="str">
        <f t="shared" si="11"/>
        <v/>
      </c>
    </row>
    <row r="357" spans="2:11" x14ac:dyDescent="0.3">
      <c r="B357" s="30" t="s">
        <v>402</v>
      </c>
      <c r="C357" s="131"/>
      <c r="D357" s="131"/>
      <c r="E357" s="104"/>
      <c r="F357" s="56"/>
      <c r="G357" s="58">
        <f>IFERROR(INT(ROUND(F357,2)*(VLOOKUP(INT(E357),'Supporting data'!$L$16:$M$60,2,FALSE))*(E357/(INT(E357)))),0)</f>
        <v>0</v>
      </c>
      <c r="H357" s="40"/>
      <c r="I357" s="87">
        <f>IF(ISBLANK(H357),0,IF(H357="Ne",G357*'Supporting data'!$B$2,Příjezdy!G357*'Supporting data'!$B$4))</f>
        <v>0</v>
      </c>
      <c r="J357" s="32">
        <f t="shared" si="10"/>
        <v>0</v>
      </c>
      <c r="K357" s="34" t="str">
        <f t="shared" si="11"/>
        <v/>
      </c>
    </row>
    <row r="358" spans="2:11" x14ac:dyDescent="0.3">
      <c r="B358" s="30" t="s">
        <v>403</v>
      </c>
      <c r="C358" s="131"/>
      <c r="D358" s="131"/>
      <c r="E358" s="104"/>
      <c r="F358" s="56"/>
      <c r="G358" s="58">
        <f>IFERROR(INT(ROUND(F358,2)*(VLOOKUP(INT(E358),'Supporting data'!$L$16:$M$60,2,FALSE))*(E358/(INT(E358)))),0)</f>
        <v>0</v>
      </c>
      <c r="H358" s="40"/>
      <c r="I358" s="87">
        <f>IF(ISBLANK(H358),0,IF(H358="Ne",G358*'Supporting data'!$B$2,Příjezdy!G358*'Supporting data'!$B$4))</f>
        <v>0</v>
      </c>
      <c r="J358" s="32">
        <f t="shared" si="10"/>
        <v>0</v>
      </c>
      <c r="K358" s="34" t="str">
        <f t="shared" si="11"/>
        <v/>
      </c>
    </row>
    <row r="359" spans="2:11" x14ac:dyDescent="0.3">
      <c r="B359" s="30" t="s">
        <v>404</v>
      </c>
      <c r="C359" s="131"/>
      <c r="D359" s="131"/>
      <c r="E359" s="104"/>
      <c r="F359" s="56"/>
      <c r="G359" s="58">
        <f>IFERROR(INT(ROUND(F359,2)*(VLOOKUP(INT(E359),'Supporting data'!$L$16:$M$60,2,FALSE))*(E359/(INT(E359)))),0)</f>
        <v>0</v>
      </c>
      <c r="H359" s="40"/>
      <c r="I359" s="87">
        <f>IF(ISBLANK(H359),0,IF(H359="Ne",G359*'Supporting data'!$B$2,Příjezdy!G359*'Supporting data'!$B$4))</f>
        <v>0</v>
      </c>
      <c r="J359" s="32">
        <f t="shared" si="10"/>
        <v>0</v>
      </c>
      <c r="K359" s="34" t="str">
        <f t="shared" si="11"/>
        <v/>
      </c>
    </row>
    <row r="360" spans="2:11" x14ac:dyDescent="0.3">
      <c r="B360" s="30" t="s">
        <v>405</v>
      </c>
      <c r="C360" s="131"/>
      <c r="D360" s="131"/>
      <c r="E360" s="104"/>
      <c r="F360" s="56"/>
      <c r="G360" s="58">
        <f>IFERROR(INT(ROUND(F360,2)*(VLOOKUP(INT(E360),'Supporting data'!$L$16:$M$60,2,FALSE))*(E360/(INT(E360)))),0)</f>
        <v>0</v>
      </c>
      <c r="H360" s="40"/>
      <c r="I360" s="87">
        <f>IF(ISBLANK(H360),0,IF(H360="Ne",G360*'Supporting data'!$B$2,Příjezdy!G360*'Supporting data'!$B$4))</f>
        <v>0</v>
      </c>
      <c r="J360" s="32">
        <f t="shared" si="10"/>
        <v>0</v>
      </c>
      <c r="K360" s="34" t="str">
        <f t="shared" si="11"/>
        <v/>
      </c>
    </row>
    <row r="361" spans="2:11" x14ac:dyDescent="0.3">
      <c r="B361" s="30" t="s">
        <v>406</v>
      </c>
      <c r="C361" s="131"/>
      <c r="D361" s="131"/>
      <c r="E361" s="104"/>
      <c r="F361" s="56"/>
      <c r="G361" s="58">
        <f>IFERROR(INT(ROUND(F361,2)*(VLOOKUP(INT(E361),'Supporting data'!$L$16:$M$60,2,FALSE))*(E361/(INT(E361)))),0)</f>
        <v>0</v>
      </c>
      <c r="H361" s="40"/>
      <c r="I361" s="87">
        <f>IF(ISBLANK(H361),0,IF(H361="Ne",G361*'Supporting data'!$B$2,Příjezdy!G361*'Supporting data'!$B$4))</f>
        <v>0</v>
      </c>
      <c r="J361" s="32">
        <f t="shared" si="10"/>
        <v>0</v>
      </c>
      <c r="K361" s="34" t="str">
        <f t="shared" si="11"/>
        <v/>
      </c>
    </row>
    <row r="362" spans="2:11" x14ac:dyDescent="0.3">
      <c r="B362" s="30" t="s">
        <v>407</v>
      </c>
      <c r="C362" s="131"/>
      <c r="D362" s="131"/>
      <c r="E362" s="104"/>
      <c r="F362" s="56"/>
      <c r="G362" s="58">
        <f>IFERROR(INT(ROUND(F362,2)*(VLOOKUP(INT(E362),'Supporting data'!$L$16:$M$60,2,FALSE))*(E362/(INT(E362)))),0)</f>
        <v>0</v>
      </c>
      <c r="H362" s="40"/>
      <c r="I362" s="87">
        <f>IF(ISBLANK(H362),0,IF(H362="Ne",G362*'Supporting data'!$B$2,Příjezdy!G362*'Supporting data'!$B$4))</f>
        <v>0</v>
      </c>
      <c r="J362" s="32">
        <f t="shared" si="10"/>
        <v>0</v>
      </c>
      <c r="K362" s="34" t="str">
        <f t="shared" si="11"/>
        <v/>
      </c>
    </row>
    <row r="363" spans="2:11" x14ac:dyDescent="0.3">
      <c r="B363" s="30" t="s">
        <v>408</v>
      </c>
      <c r="C363" s="131"/>
      <c r="D363" s="131"/>
      <c r="E363" s="104"/>
      <c r="F363" s="56"/>
      <c r="G363" s="58">
        <f>IFERROR(INT(ROUND(F363,2)*(VLOOKUP(INT(E363),'Supporting data'!$L$16:$M$60,2,FALSE))*(E363/(INT(E363)))),0)</f>
        <v>0</v>
      </c>
      <c r="H363" s="40"/>
      <c r="I363" s="87">
        <f>IF(ISBLANK(H363),0,IF(H363="Ne",G363*'Supporting data'!$B$2,Příjezdy!G363*'Supporting data'!$B$4))</f>
        <v>0</v>
      </c>
      <c r="J363" s="32">
        <f t="shared" si="10"/>
        <v>0</v>
      </c>
      <c r="K363" s="34" t="str">
        <f t="shared" si="11"/>
        <v/>
      </c>
    </row>
    <row r="364" spans="2:11" x14ac:dyDescent="0.3">
      <c r="B364" s="30" t="s">
        <v>409</v>
      </c>
      <c r="C364" s="131"/>
      <c r="D364" s="131"/>
      <c r="E364" s="104"/>
      <c r="F364" s="56"/>
      <c r="G364" s="58">
        <f>IFERROR(INT(ROUND(F364,2)*(VLOOKUP(INT(E364),'Supporting data'!$L$16:$M$60,2,FALSE))*(E364/(INT(E364)))),0)</f>
        <v>0</v>
      </c>
      <c r="H364" s="40"/>
      <c r="I364" s="87">
        <f>IF(ISBLANK(H364),0,IF(H364="Ne",G364*'Supporting data'!$B$2,Příjezdy!G364*'Supporting data'!$B$4))</f>
        <v>0</v>
      </c>
      <c r="J364" s="32">
        <f t="shared" si="10"/>
        <v>0</v>
      </c>
      <c r="K364" s="34" t="str">
        <f t="shared" si="11"/>
        <v/>
      </c>
    </row>
    <row r="365" spans="2:11" x14ac:dyDescent="0.3">
      <c r="B365" s="30" t="s">
        <v>410</v>
      </c>
      <c r="C365" s="131"/>
      <c r="D365" s="131"/>
      <c r="E365" s="104"/>
      <c r="F365" s="56"/>
      <c r="G365" s="58">
        <f>IFERROR(INT(ROUND(F365,2)*(VLOOKUP(INT(E365),'Supporting data'!$L$16:$M$60,2,FALSE))*(E365/(INT(E365)))),0)</f>
        <v>0</v>
      </c>
      <c r="H365" s="40"/>
      <c r="I365" s="87">
        <f>IF(ISBLANK(H365),0,IF(H365="Ne",G365*'Supporting data'!$B$2,Příjezdy!G365*'Supporting data'!$B$4))</f>
        <v>0</v>
      </c>
      <c r="J365" s="32">
        <f t="shared" si="10"/>
        <v>0</v>
      </c>
      <c r="K365" s="34" t="str">
        <f t="shared" si="11"/>
        <v/>
      </c>
    </row>
    <row r="366" spans="2:11" x14ac:dyDescent="0.3">
      <c r="B366" s="30" t="s">
        <v>411</v>
      </c>
      <c r="C366" s="131"/>
      <c r="D366" s="131"/>
      <c r="E366" s="104"/>
      <c r="F366" s="56"/>
      <c r="G366" s="58">
        <f>IFERROR(INT(ROUND(F366,2)*(VLOOKUP(INT(E366),'Supporting data'!$L$16:$M$60,2,FALSE))*(E366/(INT(E366)))),0)</f>
        <v>0</v>
      </c>
      <c r="H366" s="40"/>
      <c r="I366" s="87">
        <f>IF(ISBLANK(H366),0,IF(H366="Ne",G366*'Supporting data'!$B$2,Příjezdy!G366*'Supporting data'!$B$4))</f>
        <v>0</v>
      </c>
      <c r="J366" s="32">
        <f t="shared" si="10"/>
        <v>0</v>
      </c>
      <c r="K366" s="34" t="str">
        <f t="shared" si="11"/>
        <v/>
      </c>
    </row>
    <row r="367" spans="2:11" x14ac:dyDescent="0.3">
      <c r="B367" s="30" t="s">
        <v>412</v>
      </c>
      <c r="C367" s="131"/>
      <c r="D367" s="131"/>
      <c r="E367" s="104"/>
      <c r="F367" s="56"/>
      <c r="G367" s="58">
        <f>IFERROR(INT(ROUND(F367,2)*(VLOOKUP(INT(E367),'Supporting data'!$L$16:$M$60,2,FALSE))*(E367/(INT(E367)))),0)</f>
        <v>0</v>
      </c>
      <c r="H367" s="40"/>
      <c r="I367" s="87">
        <f>IF(ISBLANK(H367),0,IF(H367="Ne",G367*'Supporting data'!$B$2,Příjezdy!G367*'Supporting data'!$B$4))</f>
        <v>0</v>
      </c>
      <c r="J367" s="32">
        <f t="shared" si="10"/>
        <v>0</v>
      </c>
      <c r="K367" s="34" t="str">
        <f t="shared" si="11"/>
        <v/>
      </c>
    </row>
    <row r="368" spans="2:11" x14ac:dyDescent="0.3">
      <c r="B368" s="30" t="s">
        <v>413</v>
      </c>
      <c r="C368" s="131"/>
      <c r="D368" s="131"/>
      <c r="E368" s="104"/>
      <c r="F368" s="56"/>
      <c r="G368" s="58">
        <f>IFERROR(INT(ROUND(F368,2)*(VLOOKUP(INT(E368),'Supporting data'!$L$16:$M$60,2,FALSE))*(E368/(INT(E368)))),0)</f>
        <v>0</v>
      </c>
      <c r="H368" s="40"/>
      <c r="I368" s="87">
        <f>IF(ISBLANK(H368),0,IF(H368="Ne",G368*'Supporting data'!$B$2,Příjezdy!G368*'Supporting data'!$B$4))</f>
        <v>0</v>
      </c>
      <c r="J368" s="32">
        <f t="shared" si="10"/>
        <v>0</v>
      </c>
      <c r="K368" s="34" t="str">
        <f t="shared" si="11"/>
        <v/>
      </c>
    </row>
    <row r="369" spans="2:11" x14ac:dyDescent="0.3">
      <c r="B369" s="30" t="s">
        <v>414</v>
      </c>
      <c r="C369" s="131"/>
      <c r="D369" s="131"/>
      <c r="E369" s="104"/>
      <c r="F369" s="56"/>
      <c r="G369" s="58">
        <f>IFERROR(INT(ROUND(F369,2)*(VLOOKUP(INT(E369),'Supporting data'!$L$16:$M$60,2,FALSE))*(E369/(INT(E369)))),0)</f>
        <v>0</v>
      </c>
      <c r="H369" s="40"/>
      <c r="I369" s="87">
        <f>IF(ISBLANK(H369),0,IF(H369="Ne",G369*'Supporting data'!$B$2,Příjezdy!G369*'Supporting data'!$B$4))</f>
        <v>0</v>
      </c>
      <c r="J369" s="32">
        <f t="shared" si="10"/>
        <v>0</v>
      </c>
      <c r="K369" s="34" t="str">
        <f t="shared" si="11"/>
        <v/>
      </c>
    </row>
    <row r="370" spans="2:11" x14ac:dyDescent="0.3">
      <c r="B370" s="30" t="s">
        <v>415</v>
      </c>
      <c r="C370" s="131"/>
      <c r="D370" s="131"/>
      <c r="E370" s="104"/>
      <c r="F370" s="56"/>
      <c r="G370" s="58">
        <f>IFERROR(INT(ROUND(F370,2)*(VLOOKUP(INT(E370),'Supporting data'!$L$16:$M$60,2,FALSE))*(E370/(INT(E370)))),0)</f>
        <v>0</v>
      </c>
      <c r="H370" s="40"/>
      <c r="I370" s="87">
        <f>IF(ISBLANK(H370),0,IF(H370="Ne",G370*'Supporting data'!$B$2,Příjezdy!G370*'Supporting data'!$B$4))</f>
        <v>0</v>
      </c>
      <c r="J370" s="32">
        <f t="shared" si="10"/>
        <v>0</v>
      </c>
      <c r="K370" s="34" t="str">
        <f t="shared" si="11"/>
        <v/>
      </c>
    </row>
    <row r="371" spans="2:11" x14ac:dyDescent="0.3">
      <c r="B371" s="30" t="s">
        <v>416</v>
      </c>
      <c r="C371" s="131"/>
      <c r="D371" s="131"/>
      <c r="E371" s="104"/>
      <c r="F371" s="56"/>
      <c r="G371" s="58">
        <f>IFERROR(INT(ROUND(F371,2)*(VLOOKUP(INT(E371),'Supporting data'!$L$16:$M$60,2,FALSE))*(E371/(INT(E371)))),0)</f>
        <v>0</v>
      </c>
      <c r="H371" s="40"/>
      <c r="I371" s="87">
        <f>IF(ISBLANK(H371),0,IF(H371="Ne",G371*'Supporting data'!$B$2,Příjezdy!G371*'Supporting data'!$B$4))</f>
        <v>0</v>
      </c>
      <c r="J371" s="32">
        <f t="shared" si="10"/>
        <v>0</v>
      </c>
      <c r="K371" s="34" t="str">
        <f t="shared" si="11"/>
        <v/>
      </c>
    </row>
    <row r="372" spans="2:11" x14ac:dyDescent="0.3">
      <c r="B372" s="30" t="s">
        <v>417</v>
      </c>
      <c r="C372" s="131"/>
      <c r="D372" s="131"/>
      <c r="E372" s="104"/>
      <c r="F372" s="56"/>
      <c r="G372" s="58">
        <f>IFERROR(INT(ROUND(F372,2)*(VLOOKUP(INT(E372),'Supporting data'!$L$16:$M$60,2,FALSE))*(E372/(INT(E372)))),0)</f>
        <v>0</v>
      </c>
      <c r="H372" s="40"/>
      <c r="I372" s="87">
        <f>IF(ISBLANK(H372),0,IF(H372="Ne",G372*'Supporting data'!$B$2,Příjezdy!G372*'Supporting data'!$B$4))</f>
        <v>0</v>
      </c>
      <c r="J372" s="32">
        <f t="shared" si="10"/>
        <v>0</v>
      </c>
      <c r="K372" s="34" t="str">
        <f t="shared" si="11"/>
        <v/>
      </c>
    </row>
    <row r="373" spans="2:11" x14ac:dyDescent="0.3">
      <c r="B373" s="30" t="s">
        <v>418</v>
      </c>
      <c r="C373" s="131"/>
      <c r="D373" s="131"/>
      <c r="E373" s="104"/>
      <c r="F373" s="56"/>
      <c r="G373" s="58">
        <f>IFERROR(INT(ROUND(F373,2)*(VLOOKUP(INT(E373),'Supporting data'!$L$16:$M$60,2,FALSE))*(E373/(INT(E373)))),0)</f>
        <v>0</v>
      </c>
      <c r="H373" s="40"/>
      <c r="I373" s="87">
        <f>IF(ISBLANK(H373),0,IF(H373="Ne",G373*'Supporting data'!$B$2,Příjezdy!G373*'Supporting data'!$B$4))</f>
        <v>0</v>
      </c>
      <c r="J373" s="32">
        <f t="shared" si="10"/>
        <v>0</v>
      </c>
      <c r="K373" s="34" t="str">
        <f t="shared" si="11"/>
        <v/>
      </c>
    </row>
    <row r="374" spans="2:11" x14ac:dyDescent="0.3">
      <c r="B374" s="30" t="s">
        <v>419</v>
      </c>
      <c r="C374" s="131"/>
      <c r="D374" s="131"/>
      <c r="E374" s="104"/>
      <c r="F374" s="56"/>
      <c r="G374" s="58">
        <f>IFERROR(INT(ROUND(F374,2)*(VLOOKUP(INT(E374),'Supporting data'!$L$16:$M$60,2,FALSE))*(E374/(INT(E374)))),0)</f>
        <v>0</v>
      </c>
      <c r="H374" s="40"/>
      <c r="I374" s="87">
        <f>IF(ISBLANK(H374),0,IF(H374="Ne",G374*'Supporting data'!$B$2,Příjezdy!G374*'Supporting data'!$B$4))</f>
        <v>0</v>
      </c>
      <c r="J374" s="32">
        <f t="shared" si="10"/>
        <v>0</v>
      </c>
      <c r="K374" s="34" t="str">
        <f t="shared" si="11"/>
        <v/>
      </c>
    </row>
    <row r="375" spans="2:11" x14ac:dyDescent="0.3">
      <c r="B375" s="30" t="s">
        <v>420</v>
      </c>
      <c r="C375" s="131"/>
      <c r="D375" s="131"/>
      <c r="E375" s="104"/>
      <c r="F375" s="56"/>
      <c r="G375" s="58">
        <f>IFERROR(INT(ROUND(F375,2)*(VLOOKUP(INT(E375),'Supporting data'!$L$16:$M$60,2,FALSE))*(E375/(INT(E375)))),0)</f>
        <v>0</v>
      </c>
      <c r="H375" s="40"/>
      <c r="I375" s="87">
        <f>IF(ISBLANK(H375),0,IF(H375="Ne",G375*'Supporting data'!$B$2,Příjezdy!G375*'Supporting data'!$B$4))</f>
        <v>0</v>
      </c>
      <c r="J375" s="32">
        <f t="shared" si="10"/>
        <v>0</v>
      </c>
      <c r="K375" s="34" t="str">
        <f t="shared" si="11"/>
        <v/>
      </c>
    </row>
    <row r="376" spans="2:11" x14ac:dyDescent="0.3">
      <c r="B376" s="30" t="s">
        <v>421</v>
      </c>
      <c r="C376" s="131"/>
      <c r="D376" s="131"/>
      <c r="E376" s="104"/>
      <c r="F376" s="56"/>
      <c r="G376" s="58">
        <f>IFERROR(INT(ROUND(F376,2)*(VLOOKUP(INT(E376),'Supporting data'!$L$16:$M$60,2,FALSE))*(E376/(INT(E376)))),0)</f>
        <v>0</v>
      </c>
      <c r="H376" s="40"/>
      <c r="I376" s="87">
        <f>IF(ISBLANK(H376),0,IF(H376="Ne",G376*'Supporting data'!$B$2,Příjezdy!G376*'Supporting data'!$B$4))</f>
        <v>0</v>
      </c>
      <c r="J376" s="32">
        <f t="shared" si="10"/>
        <v>0</v>
      </c>
      <c r="K376" s="34" t="str">
        <f t="shared" si="11"/>
        <v/>
      </c>
    </row>
    <row r="377" spans="2:11" x14ac:dyDescent="0.3">
      <c r="B377" s="30" t="s">
        <v>422</v>
      </c>
      <c r="C377" s="131"/>
      <c r="D377" s="131"/>
      <c r="E377" s="104"/>
      <c r="F377" s="56"/>
      <c r="G377" s="58">
        <f>IFERROR(INT(ROUND(F377,2)*(VLOOKUP(INT(E377),'Supporting data'!$L$16:$M$60,2,FALSE))*(E377/(INT(E377)))),0)</f>
        <v>0</v>
      </c>
      <c r="H377" s="40"/>
      <c r="I377" s="87">
        <f>IF(ISBLANK(H377),0,IF(H377="Ne",G377*'Supporting data'!$B$2,Příjezdy!G377*'Supporting data'!$B$4))</f>
        <v>0</v>
      </c>
      <c r="J377" s="32">
        <f t="shared" si="10"/>
        <v>0</v>
      </c>
      <c r="K377" s="34" t="str">
        <f t="shared" si="11"/>
        <v/>
      </c>
    </row>
    <row r="378" spans="2:11" x14ac:dyDescent="0.3">
      <c r="B378" s="30" t="s">
        <v>423</v>
      </c>
      <c r="C378" s="131"/>
      <c r="D378" s="131"/>
      <c r="E378" s="104"/>
      <c r="F378" s="56"/>
      <c r="G378" s="58">
        <f>IFERROR(INT(ROUND(F378,2)*(VLOOKUP(INT(E378),'Supporting data'!$L$16:$M$60,2,FALSE))*(E378/(INT(E378)))),0)</f>
        <v>0</v>
      </c>
      <c r="H378" s="40"/>
      <c r="I378" s="87">
        <f>IF(ISBLANK(H378),0,IF(H378="Ne",G378*'Supporting data'!$B$2,Příjezdy!G378*'Supporting data'!$B$4))</f>
        <v>0</v>
      </c>
      <c r="J378" s="32">
        <f t="shared" si="10"/>
        <v>0</v>
      </c>
      <c r="K378" s="34" t="str">
        <f t="shared" si="11"/>
        <v/>
      </c>
    </row>
    <row r="379" spans="2:11" x14ac:dyDescent="0.3">
      <c r="B379" s="30" t="s">
        <v>424</v>
      </c>
      <c r="C379" s="131"/>
      <c r="D379" s="131"/>
      <c r="E379" s="104"/>
      <c r="F379" s="56"/>
      <c r="G379" s="58">
        <f>IFERROR(INT(ROUND(F379,2)*(VLOOKUP(INT(E379),'Supporting data'!$L$16:$M$60,2,FALSE))*(E379/(INT(E379)))),0)</f>
        <v>0</v>
      </c>
      <c r="H379" s="40"/>
      <c r="I379" s="87">
        <f>IF(ISBLANK(H379),0,IF(H379="Ne",G379*'Supporting data'!$B$2,Příjezdy!G379*'Supporting data'!$B$4))</f>
        <v>0</v>
      </c>
      <c r="J379" s="32">
        <f t="shared" si="10"/>
        <v>0</v>
      </c>
      <c r="K379" s="34" t="str">
        <f t="shared" si="11"/>
        <v/>
      </c>
    </row>
    <row r="380" spans="2:11" x14ac:dyDescent="0.3">
      <c r="B380" s="30" t="s">
        <v>425</v>
      </c>
      <c r="C380" s="131"/>
      <c r="D380" s="131"/>
      <c r="E380" s="104"/>
      <c r="F380" s="56"/>
      <c r="G380" s="58">
        <f>IFERROR(INT(ROUND(F380,2)*(VLOOKUP(INT(E380),'Supporting data'!$L$16:$M$60,2,FALSE))*(E380/(INT(E380)))),0)</f>
        <v>0</v>
      </c>
      <c r="H380" s="40"/>
      <c r="I380" s="87">
        <f>IF(ISBLANK(H380),0,IF(H380="Ne",G380*'Supporting data'!$B$2,Příjezdy!G380*'Supporting data'!$B$4))</f>
        <v>0</v>
      </c>
      <c r="J380" s="32">
        <f t="shared" si="10"/>
        <v>0</v>
      </c>
      <c r="K380" s="34" t="str">
        <f t="shared" si="11"/>
        <v/>
      </c>
    </row>
    <row r="381" spans="2:11" x14ac:dyDescent="0.3">
      <c r="B381" s="30" t="s">
        <v>426</v>
      </c>
      <c r="C381" s="131"/>
      <c r="D381" s="131"/>
      <c r="E381" s="104"/>
      <c r="F381" s="56"/>
      <c r="G381" s="58">
        <f>IFERROR(INT(ROUND(F381,2)*(VLOOKUP(INT(E381),'Supporting data'!$L$16:$M$60,2,FALSE))*(E381/(INT(E381)))),0)</f>
        <v>0</v>
      </c>
      <c r="H381" s="40"/>
      <c r="I381" s="87">
        <f>IF(ISBLANK(H381),0,IF(H381="Ne",G381*'Supporting data'!$B$2,Příjezdy!G381*'Supporting data'!$B$4))</f>
        <v>0</v>
      </c>
      <c r="J381" s="32">
        <f t="shared" si="10"/>
        <v>0</v>
      </c>
      <c r="K381" s="34" t="str">
        <f t="shared" si="11"/>
        <v/>
      </c>
    </row>
    <row r="382" spans="2:11" x14ac:dyDescent="0.3">
      <c r="B382" s="30" t="s">
        <v>427</v>
      </c>
      <c r="C382" s="131"/>
      <c r="D382" s="131"/>
      <c r="E382" s="104"/>
      <c r="F382" s="56"/>
      <c r="G382" s="58">
        <f>IFERROR(INT(ROUND(F382,2)*(VLOOKUP(INT(E382),'Supporting data'!$L$16:$M$60,2,FALSE))*(E382/(INT(E382)))),0)</f>
        <v>0</v>
      </c>
      <c r="H382" s="40"/>
      <c r="I382" s="87">
        <f>IF(ISBLANK(H382),0,IF(H382="Ne",G382*'Supporting data'!$B$2,Příjezdy!G382*'Supporting data'!$B$4))</f>
        <v>0</v>
      </c>
      <c r="J382" s="32">
        <f t="shared" si="10"/>
        <v>0</v>
      </c>
      <c r="K382" s="34" t="str">
        <f t="shared" si="11"/>
        <v/>
      </c>
    </row>
    <row r="383" spans="2:11" x14ac:dyDescent="0.3">
      <c r="B383" s="30" t="s">
        <v>428</v>
      </c>
      <c r="C383" s="131"/>
      <c r="D383" s="131"/>
      <c r="E383" s="104"/>
      <c r="F383" s="56"/>
      <c r="G383" s="58">
        <f>IFERROR(INT(ROUND(F383,2)*(VLOOKUP(INT(E383),'Supporting data'!$L$16:$M$60,2,FALSE))*(E383/(INT(E383)))),0)</f>
        <v>0</v>
      </c>
      <c r="H383" s="40"/>
      <c r="I383" s="87">
        <f>IF(ISBLANK(H383),0,IF(H383="Ne",G383*'Supporting data'!$B$2,Příjezdy!G383*'Supporting data'!$B$4))</f>
        <v>0</v>
      </c>
      <c r="J383" s="32">
        <f t="shared" si="10"/>
        <v>0</v>
      </c>
      <c r="K383" s="34" t="str">
        <f t="shared" si="11"/>
        <v/>
      </c>
    </row>
    <row r="384" spans="2:11" x14ac:dyDescent="0.3">
      <c r="B384" s="30" t="s">
        <v>429</v>
      </c>
      <c r="C384" s="131"/>
      <c r="D384" s="131"/>
      <c r="E384" s="104"/>
      <c r="F384" s="56"/>
      <c r="G384" s="58">
        <f>IFERROR(INT(ROUND(F384,2)*(VLOOKUP(INT(E384),'Supporting data'!$L$16:$M$60,2,FALSE))*(E384/(INT(E384)))),0)</f>
        <v>0</v>
      </c>
      <c r="H384" s="40"/>
      <c r="I384" s="87">
        <f>IF(ISBLANK(H384),0,IF(H384="Ne",G384*'Supporting data'!$B$2,Příjezdy!G384*'Supporting data'!$B$4))</f>
        <v>0</v>
      </c>
      <c r="J384" s="32">
        <f t="shared" si="10"/>
        <v>0</v>
      </c>
      <c r="K384" s="34" t="str">
        <f t="shared" si="11"/>
        <v/>
      </c>
    </row>
    <row r="385" spans="2:11" x14ac:dyDescent="0.3">
      <c r="B385" s="30" t="s">
        <v>430</v>
      </c>
      <c r="C385" s="131"/>
      <c r="D385" s="131"/>
      <c r="E385" s="104"/>
      <c r="F385" s="56"/>
      <c r="G385" s="58">
        <f>IFERROR(INT(ROUND(F385,2)*(VLOOKUP(INT(E385),'Supporting data'!$L$16:$M$60,2,FALSE))*(E385/(INT(E385)))),0)</f>
        <v>0</v>
      </c>
      <c r="H385" s="40"/>
      <c r="I385" s="87">
        <f>IF(ISBLANK(H385),0,IF(H385="Ne",G385*'Supporting data'!$B$2,Příjezdy!G385*'Supporting data'!$B$4))</f>
        <v>0</v>
      </c>
      <c r="J385" s="32">
        <f t="shared" si="10"/>
        <v>0</v>
      </c>
      <c r="K385" s="34" t="str">
        <f t="shared" si="11"/>
        <v/>
      </c>
    </row>
    <row r="386" spans="2:11" x14ac:dyDescent="0.3">
      <c r="B386" s="30" t="s">
        <v>431</v>
      </c>
      <c r="C386" s="131"/>
      <c r="D386" s="131"/>
      <c r="E386" s="104"/>
      <c r="F386" s="56"/>
      <c r="G386" s="58">
        <f>IFERROR(INT(ROUND(F386,2)*(VLOOKUP(INT(E386),'Supporting data'!$L$16:$M$60,2,FALSE))*(E386/(INT(E386)))),0)</f>
        <v>0</v>
      </c>
      <c r="H386" s="40"/>
      <c r="I386" s="87">
        <f>IF(ISBLANK(H386),0,IF(H386="Ne",G386*'Supporting data'!$B$2,Příjezdy!G386*'Supporting data'!$B$4))</f>
        <v>0</v>
      </c>
      <c r="J386" s="32">
        <f t="shared" si="10"/>
        <v>0</v>
      </c>
      <c r="K386" s="34" t="str">
        <f t="shared" si="11"/>
        <v/>
      </c>
    </row>
    <row r="387" spans="2:11" x14ac:dyDescent="0.3">
      <c r="B387" s="30" t="s">
        <v>432</v>
      </c>
      <c r="C387" s="131"/>
      <c r="D387" s="131"/>
      <c r="E387" s="104"/>
      <c r="F387" s="56"/>
      <c r="G387" s="58">
        <f>IFERROR(INT(ROUND(F387,2)*(VLOOKUP(INT(E387),'Supporting data'!$L$16:$M$60,2,FALSE))*(E387/(INT(E387)))),0)</f>
        <v>0</v>
      </c>
      <c r="H387" s="40"/>
      <c r="I387" s="87">
        <f>IF(ISBLANK(H387),0,IF(H387="Ne",G387*'Supporting data'!$B$2,Příjezdy!G387*'Supporting data'!$B$4))</f>
        <v>0</v>
      </c>
      <c r="J387" s="32">
        <f t="shared" si="10"/>
        <v>0</v>
      </c>
      <c r="K387" s="34" t="str">
        <f t="shared" si="11"/>
        <v/>
      </c>
    </row>
    <row r="388" spans="2:11" x14ac:dyDescent="0.3">
      <c r="B388" s="30" t="s">
        <v>433</v>
      </c>
      <c r="C388" s="131"/>
      <c r="D388" s="131"/>
      <c r="E388" s="104"/>
      <c r="F388" s="56"/>
      <c r="G388" s="58">
        <f>IFERROR(INT(ROUND(F388,2)*(VLOOKUP(INT(E388),'Supporting data'!$L$16:$M$60,2,FALSE))*(E388/(INT(E388)))),0)</f>
        <v>0</v>
      </c>
      <c r="H388" s="40"/>
      <c r="I388" s="87">
        <f>IF(ISBLANK(H388),0,IF(H388="Ne",G388*'Supporting data'!$B$2,Příjezdy!G388*'Supporting data'!$B$4))</f>
        <v>0</v>
      </c>
      <c r="J388" s="32">
        <f t="shared" si="10"/>
        <v>0</v>
      </c>
      <c r="K388" s="34" t="str">
        <f t="shared" si="11"/>
        <v/>
      </c>
    </row>
    <row r="389" spans="2:11" x14ac:dyDescent="0.3">
      <c r="B389" s="30" t="s">
        <v>434</v>
      </c>
      <c r="C389" s="131"/>
      <c r="D389" s="131"/>
      <c r="E389" s="104"/>
      <c r="F389" s="56"/>
      <c r="G389" s="58">
        <f>IFERROR(INT(ROUND(F389,2)*(VLOOKUP(INT(E389),'Supporting data'!$L$16:$M$60,2,FALSE))*(E389/(INT(E389)))),0)</f>
        <v>0</v>
      </c>
      <c r="H389" s="40"/>
      <c r="I389" s="87">
        <f>IF(ISBLANK(H389),0,IF(H389="Ne",G389*'Supporting data'!$B$2,Příjezdy!G389*'Supporting data'!$B$4))</f>
        <v>0</v>
      </c>
      <c r="J389" s="32">
        <f t="shared" si="10"/>
        <v>0</v>
      </c>
      <c r="K389" s="34" t="str">
        <f t="shared" si="11"/>
        <v/>
      </c>
    </row>
    <row r="390" spans="2:11" x14ac:dyDescent="0.3">
      <c r="B390" s="30" t="s">
        <v>435</v>
      </c>
      <c r="C390" s="131"/>
      <c r="D390" s="131"/>
      <c r="E390" s="104"/>
      <c r="F390" s="56"/>
      <c r="G390" s="58">
        <f>IFERROR(INT(ROUND(F390,2)*(VLOOKUP(INT(E390),'Supporting data'!$L$16:$M$60,2,FALSE))*(E390/(INT(E390)))),0)</f>
        <v>0</v>
      </c>
      <c r="H390" s="40"/>
      <c r="I390" s="87">
        <f>IF(ISBLANK(H390),0,IF(H390="Ne",G390*'Supporting data'!$B$2,Příjezdy!G390*'Supporting data'!$B$4))</f>
        <v>0</v>
      </c>
      <c r="J390" s="32">
        <f t="shared" si="10"/>
        <v>0</v>
      </c>
      <c r="K390" s="34" t="str">
        <f t="shared" si="11"/>
        <v/>
      </c>
    </row>
    <row r="391" spans="2:11" x14ac:dyDescent="0.3">
      <c r="B391" s="30" t="s">
        <v>436</v>
      </c>
      <c r="C391" s="131"/>
      <c r="D391" s="131"/>
      <c r="E391" s="104"/>
      <c r="F391" s="56"/>
      <c r="G391" s="58">
        <f>IFERROR(INT(ROUND(F391,2)*(VLOOKUP(INT(E391),'Supporting data'!$L$16:$M$60,2,FALSE))*(E391/(INT(E391)))),0)</f>
        <v>0</v>
      </c>
      <c r="H391" s="40"/>
      <c r="I391" s="87">
        <f>IF(ISBLANK(H391),0,IF(H391="Ne",G391*'Supporting data'!$B$2,Příjezdy!G391*'Supporting data'!$B$4))</f>
        <v>0</v>
      </c>
      <c r="J391" s="32">
        <f t="shared" si="10"/>
        <v>0</v>
      </c>
      <c r="K391" s="34" t="str">
        <f t="shared" si="11"/>
        <v/>
      </c>
    </row>
    <row r="392" spans="2:11" x14ac:dyDescent="0.3">
      <c r="B392" s="30" t="s">
        <v>437</v>
      </c>
      <c r="C392" s="131"/>
      <c r="D392" s="131"/>
      <c r="E392" s="104"/>
      <c r="F392" s="56"/>
      <c r="G392" s="58">
        <f>IFERROR(INT(ROUND(F392,2)*(VLOOKUP(INT(E392),'Supporting data'!$L$16:$M$60,2,FALSE))*(E392/(INT(E392)))),0)</f>
        <v>0</v>
      </c>
      <c r="H392" s="40"/>
      <c r="I392" s="87">
        <f>IF(ISBLANK(H392),0,IF(H392="Ne",G392*'Supporting data'!$B$2,Příjezdy!G392*'Supporting data'!$B$4))</f>
        <v>0</v>
      </c>
      <c r="J392" s="32">
        <f t="shared" si="10"/>
        <v>0</v>
      </c>
      <c r="K392" s="34" t="str">
        <f t="shared" si="11"/>
        <v/>
      </c>
    </row>
    <row r="393" spans="2:11" x14ac:dyDescent="0.3">
      <c r="B393" s="30" t="s">
        <v>438</v>
      </c>
      <c r="C393" s="131"/>
      <c r="D393" s="131"/>
      <c r="E393" s="104"/>
      <c r="F393" s="56"/>
      <c r="G393" s="58">
        <f>IFERROR(INT(ROUND(F393,2)*(VLOOKUP(INT(E393),'Supporting data'!$L$16:$M$60,2,FALSE))*(E393/(INT(E393)))),0)</f>
        <v>0</v>
      </c>
      <c r="H393" s="40"/>
      <c r="I393" s="87">
        <f>IF(ISBLANK(H393),0,IF(H393="Ne",G393*'Supporting data'!$B$2,Příjezdy!G393*'Supporting data'!$B$4))</f>
        <v>0</v>
      </c>
      <c r="J393" s="32">
        <f t="shared" si="10"/>
        <v>0</v>
      </c>
      <c r="K393" s="34" t="str">
        <f t="shared" si="11"/>
        <v/>
      </c>
    </row>
    <row r="394" spans="2:11" x14ac:dyDescent="0.3">
      <c r="B394" s="30" t="s">
        <v>439</v>
      </c>
      <c r="C394" s="131"/>
      <c r="D394" s="131"/>
      <c r="E394" s="104"/>
      <c r="F394" s="56"/>
      <c r="G394" s="58">
        <f>IFERROR(INT(ROUND(F394,2)*(VLOOKUP(INT(E394),'Supporting data'!$L$16:$M$60,2,FALSE))*(E394/(INT(E394)))),0)</f>
        <v>0</v>
      </c>
      <c r="H394" s="40"/>
      <c r="I394" s="87">
        <f>IF(ISBLANK(H394),0,IF(H394="Ne",G394*'Supporting data'!$B$2,Příjezdy!G394*'Supporting data'!$B$4))</f>
        <v>0</v>
      </c>
      <c r="J394" s="32">
        <f t="shared" ref="J394:J457" si="12">IF(I394&gt;0,IF(ISTEXT(C394)=TRUE,0,1),0)</f>
        <v>0</v>
      </c>
      <c r="K394" s="34" t="str">
        <f t="shared" si="11"/>
        <v/>
      </c>
    </row>
    <row r="395" spans="2:11" x14ac:dyDescent="0.3">
      <c r="B395" s="30" t="s">
        <v>440</v>
      </c>
      <c r="C395" s="131"/>
      <c r="D395" s="131"/>
      <c r="E395" s="104"/>
      <c r="F395" s="56"/>
      <c r="G395" s="58">
        <f>IFERROR(INT(ROUND(F395,2)*(VLOOKUP(INT(E395),'Supporting data'!$L$16:$M$60,2,FALSE))*(E395/(INT(E395)))),0)</f>
        <v>0</v>
      </c>
      <c r="H395" s="40"/>
      <c r="I395" s="87">
        <f>IF(ISBLANK(H395),0,IF(H395="Ne",G395*'Supporting data'!$B$2,Příjezdy!G395*'Supporting data'!$B$4))</f>
        <v>0</v>
      </c>
      <c r="J395" s="32">
        <f t="shared" si="12"/>
        <v>0</v>
      </c>
      <c r="K395" s="34" t="str">
        <f t="shared" ref="K395:K458" si="13">IF(I395&gt;0,1,"")</f>
        <v/>
      </c>
    </row>
    <row r="396" spans="2:11" x14ac:dyDescent="0.3">
      <c r="B396" s="30" t="s">
        <v>441</v>
      </c>
      <c r="C396" s="131"/>
      <c r="D396" s="131"/>
      <c r="E396" s="104"/>
      <c r="F396" s="56"/>
      <c r="G396" s="58">
        <f>IFERROR(INT(ROUND(F396,2)*(VLOOKUP(INT(E396),'Supporting data'!$L$16:$M$60,2,FALSE))*(E396/(INT(E396)))),0)</f>
        <v>0</v>
      </c>
      <c r="H396" s="40"/>
      <c r="I396" s="87">
        <f>IF(ISBLANK(H396),0,IF(H396="Ne",G396*'Supporting data'!$B$2,Příjezdy!G396*'Supporting data'!$B$4))</f>
        <v>0</v>
      </c>
      <c r="J396" s="32">
        <f t="shared" si="12"/>
        <v>0</v>
      </c>
      <c r="K396" s="34" t="str">
        <f t="shared" si="13"/>
        <v/>
      </c>
    </row>
    <row r="397" spans="2:11" x14ac:dyDescent="0.3">
      <c r="B397" s="30" t="s">
        <v>442</v>
      </c>
      <c r="C397" s="131"/>
      <c r="D397" s="131"/>
      <c r="E397" s="104"/>
      <c r="F397" s="56"/>
      <c r="G397" s="58">
        <f>IFERROR(INT(ROUND(F397,2)*(VLOOKUP(INT(E397),'Supporting data'!$L$16:$M$60,2,FALSE))*(E397/(INT(E397)))),0)</f>
        <v>0</v>
      </c>
      <c r="H397" s="40"/>
      <c r="I397" s="87">
        <f>IF(ISBLANK(H397),0,IF(H397="Ne",G397*'Supporting data'!$B$2,Příjezdy!G397*'Supporting data'!$B$4))</f>
        <v>0</v>
      </c>
      <c r="J397" s="32">
        <f t="shared" si="12"/>
        <v>0</v>
      </c>
      <c r="K397" s="34" t="str">
        <f t="shared" si="13"/>
        <v/>
      </c>
    </row>
    <row r="398" spans="2:11" x14ac:dyDescent="0.3">
      <c r="B398" s="30" t="s">
        <v>443</v>
      </c>
      <c r="C398" s="131"/>
      <c r="D398" s="131"/>
      <c r="E398" s="104"/>
      <c r="F398" s="56"/>
      <c r="G398" s="58">
        <f>IFERROR(INT(ROUND(F398,2)*(VLOOKUP(INT(E398),'Supporting data'!$L$16:$M$60,2,FALSE))*(E398/(INT(E398)))),0)</f>
        <v>0</v>
      </c>
      <c r="H398" s="40"/>
      <c r="I398" s="87">
        <f>IF(ISBLANK(H398),0,IF(H398="Ne",G398*'Supporting data'!$B$2,Příjezdy!G398*'Supporting data'!$B$4))</f>
        <v>0</v>
      </c>
      <c r="J398" s="32">
        <f t="shared" si="12"/>
        <v>0</v>
      </c>
      <c r="K398" s="34" t="str">
        <f t="shared" si="13"/>
        <v/>
      </c>
    </row>
    <row r="399" spans="2:11" x14ac:dyDescent="0.3">
      <c r="B399" s="30" t="s">
        <v>444</v>
      </c>
      <c r="C399" s="131"/>
      <c r="D399" s="131"/>
      <c r="E399" s="104"/>
      <c r="F399" s="56"/>
      <c r="G399" s="58">
        <f>IFERROR(INT(ROUND(F399,2)*(VLOOKUP(INT(E399),'Supporting data'!$L$16:$M$60,2,FALSE))*(E399/(INT(E399)))),0)</f>
        <v>0</v>
      </c>
      <c r="H399" s="40"/>
      <c r="I399" s="87">
        <f>IF(ISBLANK(H399),0,IF(H399="Ne",G399*'Supporting data'!$B$2,Příjezdy!G399*'Supporting data'!$B$4))</f>
        <v>0</v>
      </c>
      <c r="J399" s="32">
        <f t="shared" si="12"/>
        <v>0</v>
      </c>
      <c r="K399" s="34" t="str">
        <f t="shared" si="13"/>
        <v/>
      </c>
    </row>
    <row r="400" spans="2:11" x14ac:dyDescent="0.3">
      <c r="B400" s="30" t="s">
        <v>445</v>
      </c>
      <c r="C400" s="131"/>
      <c r="D400" s="131"/>
      <c r="E400" s="104"/>
      <c r="F400" s="56"/>
      <c r="G400" s="58">
        <f>IFERROR(INT(ROUND(F400,2)*(VLOOKUP(INT(E400),'Supporting data'!$L$16:$M$60,2,FALSE))*(E400/(INT(E400)))),0)</f>
        <v>0</v>
      </c>
      <c r="H400" s="40"/>
      <c r="I400" s="87">
        <f>IF(ISBLANK(H400),0,IF(H400="Ne",G400*'Supporting data'!$B$2,Příjezdy!G400*'Supporting data'!$B$4))</f>
        <v>0</v>
      </c>
      <c r="J400" s="32">
        <f t="shared" si="12"/>
        <v>0</v>
      </c>
      <c r="K400" s="34" t="str">
        <f t="shared" si="13"/>
        <v/>
      </c>
    </row>
    <row r="401" spans="2:11" x14ac:dyDescent="0.3">
      <c r="B401" s="30" t="s">
        <v>446</v>
      </c>
      <c r="C401" s="131"/>
      <c r="D401" s="131"/>
      <c r="E401" s="104"/>
      <c r="F401" s="56"/>
      <c r="G401" s="58">
        <f>IFERROR(INT(ROUND(F401,2)*(VLOOKUP(INT(E401),'Supporting data'!$L$16:$M$60,2,FALSE))*(E401/(INT(E401)))),0)</f>
        <v>0</v>
      </c>
      <c r="H401" s="40"/>
      <c r="I401" s="87">
        <f>IF(ISBLANK(H401),0,IF(H401="Ne",G401*'Supporting data'!$B$2,Příjezdy!G401*'Supporting data'!$B$4))</f>
        <v>0</v>
      </c>
      <c r="J401" s="32">
        <f t="shared" si="12"/>
        <v>0</v>
      </c>
      <c r="K401" s="34" t="str">
        <f t="shared" si="13"/>
        <v/>
      </c>
    </row>
    <row r="402" spans="2:11" x14ac:dyDescent="0.3">
      <c r="B402" s="30" t="s">
        <v>447</v>
      </c>
      <c r="C402" s="131"/>
      <c r="D402" s="131"/>
      <c r="E402" s="104"/>
      <c r="F402" s="56"/>
      <c r="G402" s="58">
        <f>IFERROR(INT(ROUND(F402,2)*(VLOOKUP(INT(E402),'Supporting data'!$L$16:$M$60,2,FALSE))*(E402/(INT(E402)))),0)</f>
        <v>0</v>
      </c>
      <c r="H402" s="40"/>
      <c r="I402" s="87">
        <f>IF(ISBLANK(H402),0,IF(H402="Ne",G402*'Supporting data'!$B$2,Příjezdy!G402*'Supporting data'!$B$4))</f>
        <v>0</v>
      </c>
      <c r="J402" s="32">
        <f t="shared" si="12"/>
        <v>0</v>
      </c>
      <c r="K402" s="34" t="str">
        <f t="shared" si="13"/>
        <v/>
      </c>
    </row>
    <row r="403" spans="2:11" x14ac:dyDescent="0.3">
      <c r="B403" s="30" t="s">
        <v>448</v>
      </c>
      <c r="C403" s="131"/>
      <c r="D403" s="131"/>
      <c r="E403" s="104"/>
      <c r="F403" s="56"/>
      <c r="G403" s="58">
        <f>IFERROR(INT(ROUND(F403,2)*(VLOOKUP(INT(E403),'Supporting data'!$L$16:$M$60,2,FALSE))*(E403/(INT(E403)))),0)</f>
        <v>0</v>
      </c>
      <c r="H403" s="40"/>
      <c r="I403" s="87">
        <f>IF(ISBLANK(H403),0,IF(H403="Ne",G403*'Supporting data'!$B$2,Příjezdy!G403*'Supporting data'!$B$4))</f>
        <v>0</v>
      </c>
      <c r="J403" s="32">
        <f t="shared" si="12"/>
        <v>0</v>
      </c>
      <c r="K403" s="34" t="str">
        <f t="shared" si="13"/>
        <v/>
      </c>
    </row>
    <row r="404" spans="2:11" x14ac:dyDescent="0.3">
      <c r="B404" s="30" t="s">
        <v>449</v>
      </c>
      <c r="C404" s="131"/>
      <c r="D404" s="131"/>
      <c r="E404" s="104"/>
      <c r="F404" s="56"/>
      <c r="G404" s="58">
        <f>IFERROR(INT(ROUND(F404,2)*(VLOOKUP(INT(E404),'Supporting data'!$L$16:$M$60,2,FALSE))*(E404/(INT(E404)))),0)</f>
        <v>0</v>
      </c>
      <c r="H404" s="40"/>
      <c r="I404" s="87">
        <f>IF(ISBLANK(H404),0,IF(H404="Ne",G404*'Supporting data'!$B$2,Příjezdy!G404*'Supporting data'!$B$4))</f>
        <v>0</v>
      </c>
      <c r="J404" s="32">
        <f t="shared" si="12"/>
        <v>0</v>
      </c>
      <c r="K404" s="34" t="str">
        <f t="shared" si="13"/>
        <v/>
      </c>
    </row>
    <row r="405" spans="2:11" x14ac:dyDescent="0.3">
      <c r="B405" s="30" t="s">
        <v>450</v>
      </c>
      <c r="C405" s="131"/>
      <c r="D405" s="131"/>
      <c r="E405" s="104"/>
      <c r="F405" s="56"/>
      <c r="G405" s="58">
        <f>IFERROR(INT(ROUND(F405,2)*(VLOOKUP(INT(E405),'Supporting data'!$L$16:$M$60,2,FALSE))*(E405/(INT(E405)))),0)</f>
        <v>0</v>
      </c>
      <c r="H405" s="40"/>
      <c r="I405" s="87">
        <f>IF(ISBLANK(H405),0,IF(H405="Ne",G405*'Supporting data'!$B$2,Příjezdy!G405*'Supporting data'!$B$4))</f>
        <v>0</v>
      </c>
      <c r="J405" s="32">
        <f t="shared" si="12"/>
        <v>0</v>
      </c>
      <c r="K405" s="34" t="str">
        <f t="shared" si="13"/>
        <v/>
      </c>
    </row>
    <row r="406" spans="2:11" x14ac:dyDescent="0.3">
      <c r="B406" s="30" t="s">
        <v>451</v>
      </c>
      <c r="C406" s="131"/>
      <c r="D406" s="131"/>
      <c r="E406" s="104"/>
      <c r="F406" s="56"/>
      <c r="G406" s="58">
        <f>IFERROR(INT(ROUND(F406,2)*(VLOOKUP(INT(E406),'Supporting data'!$L$16:$M$60,2,FALSE))*(E406/(INT(E406)))),0)</f>
        <v>0</v>
      </c>
      <c r="H406" s="40"/>
      <c r="I406" s="87">
        <f>IF(ISBLANK(H406),0,IF(H406="Ne",G406*'Supporting data'!$B$2,Příjezdy!G406*'Supporting data'!$B$4))</f>
        <v>0</v>
      </c>
      <c r="J406" s="32">
        <f t="shared" si="12"/>
        <v>0</v>
      </c>
      <c r="K406" s="34" t="str">
        <f t="shared" si="13"/>
        <v/>
      </c>
    </row>
    <row r="407" spans="2:11" x14ac:dyDescent="0.3">
      <c r="B407" s="30" t="s">
        <v>452</v>
      </c>
      <c r="C407" s="131"/>
      <c r="D407" s="131"/>
      <c r="E407" s="104"/>
      <c r="F407" s="56"/>
      <c r="G407" s="58">
        <f>IFERROR(INT(ROUND(F407,2)*(VLOOKUP(INT(E407),'Supporting data'!$L$16:$M$60,2,FALSE))*(E407/(INT(E407)))),0)</f>
        <v>0</v>
      </c>
      <c r="H407" s="40"/>
      <c r="I407" s="87">
        <f>IF(ISBLANK(H407),0,IF(H407="Ne",G407*'Supporting data'!$B$2,Příjezdy!G407*'Supporting data'!$B$4))</f>
        <v>0</v>
      </c>
      <c r="J407" s="32">
        <f t="shared" si="12"/>
        <v>0</v>
      </c>
      <c r="K407" s="34" t="str">
        <f t="shared" si="13"/>
        <v/>
      </c>
    </row>
    <row r="408" spans="2:11" x14ac:dyDescent="0.3">
      <c r="B408" s="30" t="s">
        <v>453</v>
      </c>
      <c r="C408" s="131"/>
      <c r="D408" s="131"/>
      <c r="E408" s="104"/>
      <c r="F408" s="56"/>
      <c r="G408" s="58">
        <f>IFERROR(INT(ROUND(F408,2)*(VLOOKUP(INT(E408),'Supporting data'!$L$16:$M$60,2,FALSE))*(E408/(INT(E408)))),0)</f>
        <v>0</v>
      </c>
      <c r="H408" s="40"/>
      <c r="I408" s="87">
        <f>IF(ISBLANK(H408),0,IF(H408="Ne",G408*'Supporting data'!$B$2,Příjezdy!G408*'Supporting data'!$B$4))</f>
        <v>0</v>
      </c>
      <c r="J408" s="32">
        <f t="shared" si="12"/>
        <v>0</v>
      </c>
      <c r="K408" s="34" t="str">
        <f t="shared" si="13"/>
        <v/>
      </c>
    </row>
    <row r="409" spans="2:11" x14ac:dyDescent="0.3">
      <c r="B409" s="30" t="s">
        <v>454</v>
      </c>
      <c r="C409" s="131"/>
      <c r="D409" s="131"/>
      <c r="E409" s="104"/>
      <c r="F409" s="56"/>
      <c r="G409" s="58">
        <f>IFERROR(INT(ROUND(F409,2)*(VLOOKUP(INT(E409),'Supporting data'!$L$16:$M$60,2,FALSE))*(E409/(INT(E409)))),0)</f>
        <v>0</v>
      </c>
      <c r="H409" s="40"/>
      <c r="I409" s="87">
        <f>IF(ISBLANK(H409),0,IF(H409="Ne",G409*'Supporting data'!$B$2,Příjezdy!G409*'Supporting data'!$B$4))</f>
        <v>0</v>
      </c>
      <c r="J409" s="32">
        <f t="shared" si="12"/>
        <v>0</v>
      </c>
      <c r="K409" s="34" t="str">
        <f t="shared" si="13"/>
        <v/>
      </c>
    </row>
    <row r="410" spans="2:11" x14ac:dyDescent="0.3">
      <c r="B410" s="30" t="s">
        <v>455</v>
      </c>
      <c r="C410" s="131"/>
      <c r="D410" s="131"/>
      <c r="E410" s="104"/>
      <c r="F410" s="56"/>
      <c r="G410" s="58">
        <f>IFERROR(INT(ROUND(F410,2)*(VLOOKUP(INT(E410),'Supporting data'!$L$16:$M$60,2,FALSE))*(E410/(INT(E410)))),0)</f>
        <v>0</v>
      </c>
      <c r="H410" s="40"/>
      <c r="I410" s="87">
        <f>IF(ISBLANK(H410),0,IF(H410="Ne",G410*'Supporting data'!$B$2,Příjezdy!G410*'Supporting data'!$B$4))</f>
        <v>0</v>
      </c>
      <c r="J410" s="32">
        <f t="shared" si="12"/>
        <v>0</v>
      </c>
      <c r="K410" s="34" t="str">
        <f t="shared" si="13"/>
        <v/>
      </c>
    </row>
    <row r="411" spans="2:11" x14ac:dyDescent="0.3">
      <c r="B411" s="30" t="s">
        <v>456</v>
      </c>
      <c r="C411" s="131"/>
      <c r="D411" s="131"/>
      <c r="E411" s="104"/>
      <c r="F411" s="56"/>
      <c r="G411" s="58">
        <f>IFERROR(INT(ROUND(F411,2)*(VLOOKUP(INT(E411),'Supporting data'!$L$16:$M$60,2,FALSE))*(E411/(INT(E411)))),0)</f>
        <v>0</v>
      </c>
      <c r="H411" s="40"/>
      <c r="I411" s="87">
        <f>IF(ISBLANK(H411),0,IF(H411="Ne",G411*'Supporting data'!$B$2,Příjezdy!G411*'Supporting data'!$B$4))</f>
        <v>0</v>
      </c>
      <c r="J411" s="32">
        <f t="shared" si="12"/>
        <v>0</v>
      </c>
      <c r="K411" s="34" t="str">
        <f t="shared" si="13"/>
        <v/>
      </c>
    </row>
    <row r="412" spans="2:11" x14ac:dyDescent="0.3">
      <c r="B412" s="30" t="s">
        <v>457</v>
      </c>
      <c r="C412" s="131"/>
      <c r="D412" s="131"/>
      <c r="E412" s="104"/>
      <c r="F412" s="56"/>
      <c r="G412" s="58">
        <f>IFERROR(INT(ROUND(F412,2)*(VLOOKUP(INT(E412),'Supporting data'!$L$16:$M$60,2,FALSE))*(E412/(INT(E412)))),0)</f>
        <v>0</v>
      </c>
      <c r="H412" s="40"/>
      <c r="I412" s="87">
        <f>IF(ISBLANK(H412),0,IF(H412="Ne",G412*'Supporting data'!$B$2,Příjezdy!G412*'Supporting data'!$B$4))</f>
        <v>0</v>
      </c>
      <c r="J412" s="32">
        <f t="shared" si="12"/>
        <v>0</v>
      </c>
      <c r="K412" s="34" t="str">
        <f t="shared" si="13"/>
        <v/>
      </c>
    </row>
    <row r="413" spans="2:11" x14ac:dyDescent="0.3">
      <c r="B413" s="30" t="s">
        <v>458</v>
      </c>
      <c r="C413" s="131"/>
      <c r="D413" s="131"/>
      <c r="E413" s="104"/>
      <c r="F413" s="56"/>
      <c r="G413" s="58">
        <f>IFERROR(INT(ROUND(F413,2)*(VLOOKUP(INT(E413),'Supporting data'!$L$16:$M$60,2,FALSE))*(E413/(INT(E413)))),0)</f>
        <v>0</v>
      </c>
      <c r="H413" s="40"/>
      <c r="I413" s="87">
        <f>IF(ISBLANK(H413),0,IF(H413="Ne",G413*'Supporting data'!$B$2,Příjezdy!G413*'Supporting data'!$B$4))</f>
        <v>0</v>
      </c>
      <c r="J413" s="32">
        <f t="shared" si="12"/>
        <v>0</v>
      </c>
      <c r="K413" s="34" t="str">
        <f t="shared" si="13"/>
        <v/>
      </c>
    </row>
    <row r="414" spans="2:11" x14ac:dyDescent="0.3">
      <c r="B414" s="30" t="s">
        <v>459</v>
      </c>
      <c r="C414" s="131"/>
      <c r="D414" s="131"/>
      <c r="E414" s="104"/>
      <c r="F414" s="56"/>
      <c r="G414" s="58">
        <f>IFERROR(INT(ROUND(F414,2)*(VLOOKUP(INT(E414),'Supporting data'!$L$16:$M$60,2,FALSE))*(E414/(INT(E414)))),0)</f>
        <v>0</v>
      </c>
      <c r="H414" s="40"/>
      <c r="I414" s="87">
        <f>IF(ISBLANK(H414),0,IF(H414="Ne",G414*'Supporting data'!$B$2,Příjezdy!G414*'Supporting data'!$B$4))</f>
        <v>0</v>
      </c>
      <c r="J414" s="32">
        <f t="shared" si="12"/>
        <v>0</v>
      </c>
      <c r="K414" s="34" t="str">
        <f t="shared" si="13"/>
        <v/>
      </c>
    </row>
    <row r="415" spans="2:11" x14ac:dyDescent="0.3">
      <c r="B415" s="30" t="s">
        <v>460</v>
      </c>
      <c r="C415" s="131"/>
      <c r="D415" s="131"/>
      <c r="E415" s="104"/>
      <c r="F415" s="56"/>
      <c r="G415" s="58">
        <f>IFERROR(INT(ROUND(F415,2)*(VLOOKUP(INT(E415),'Supporting data'!$L$16:$M$60,2,FALSE))*(E415/(INT(E415)))),0)</f>
        <v>0</v>
      </c>
      <c r="H415" s="40"/>
      <c r="I415" s="87">
        <f>IF(ISBLANK(H415),0,IF(H415="Ne",G415*'Supporting data'!$B$2,Příjezdy!G415*'Supporting data'!$B$4))</f>
        <v>0</v>
      </c>
      <c r="J415" s="32">
        <f t="shared" si="12"/>
        <v>0</v>
      </c>
      <c r="K415" s="34" t="str">
        <f t="shared" si="13"/>
        <v/>
      </c>
    </row>
    <row r="416" spans="2:11" x14ac:dyDescent="0.3">
      <c r="B416" s="30" t="s">
        <v>461</v>
      </c>
      <c r="C416" s="131"/>
      <c r="D416" s="131"/>
      <c r="E416" s="104"/>
      <c r="F416" s="56"/>
      <c r="G416" s="58">
        <f>IFERROR(INT(ROUND(F416,2)*(VLOOKUP(INT(E416),'Supporting data'!$L$16:$M$60,2,FALSE))*(E416/(INT(E416)))),0)</f>
        <v>0</v>
      </c>
      <c r="H416" s="40"/>
      <c r="I416" s="87">
        <f>IF(ISBLANK(H416),0,IF(H416="Ne",G416*'Supporting data'!$B$2,Příjezdy!G416*'Supporting data'!$B$4))</f>
        <v>0</v>
      </c>
      <c r="J416" s="32">
        <f t="shared" si="12"/>
        <v>0</v>
      </c>
      <c r="K416" s="34" t="str">
        <f t="shared" si="13"/>
        <v/>
      </c>
    </row>
    <row r="417" spans="2:11" x14ac:dyDescent="0.3">
      <c r="B417" s="30" t="s">
        <v>462</v>
      </c>
      <c r="C417" s="131"/>
      <c r="D417" s="131"/>
      <c r="E417" s="104"/>
      <c r="F417" s="56"/>
      <c r="G417" s="58">
        <f>IFERROR(INT(ROUND(F417,2)*(VLOOKUP(INT(E417),'Supporting data'!$L$16:$M$60,2,FALSE))*(E417/(INT(E417)))),0)</f>
        <v>0</v>
      </c>
      <c r="H417" s="40"/>
      <c r="I417" s="87">
        <f>IF(ISBLANK(H417),0,IF(H417="Ne",G417*'Supporting data'!$B$2,Příjezdy!G417*'Supporting data'!$B$4))</f>
        <v>0</v>
      </c>
      <c r="J417" s="32">
        <f t="shared" si="12"/>
        <v>0</v>
      </c>
      <c r="K417" s="34" t="str">
        <f t="shared" si="13"/>
        <v/>
      </c>
    </row>
    <row r="418" spans="2:11" x14ac:dyDescent="0.3">
      <c r="B418" s="30" t="s">
        <v>463</v>
      </c>
      <c r="C418" s="131"/>
      <c r="D418" s="131"/>
      <c r="E418" s="104"/>
      <c r="F418" s="56"/>
      <c r="G418" s="58">
        <f>IFERROR(INT(ROUND(F418,2)*(VLOOKUP(INT(E418),'Supporting data'!$L$16:$M$60,2,FALSE))*(E418/(INT(E418)))),0)</f>
        <v>0</v>
      </c>
      <c r="H418" s="40"/>
      <c r="I418" s="87">
        <f>IF(ISBLANK(H418),0,IF(H418="Ne",G418*'Supporting data'!$B$2,Příjezdy!G418*'Supporting data'!$B$4))</f>
        <v>0</v>
      </c>
      <c r="J418" s="32">
        <f t="shared" si="12"/>
        <v>0</v>
      </c>
      <c r="K418" s="34" t="str">
        <f t="shared" si="13"/>
        <v/>
      </c>
    </row>
    <row r="419" spans="2:11" x14ac:dyDescent="0.3">
      <c r="B419" s="30" t="s">
        <v>464</v>
      </c>
      <c r="C419" s="131"/>
      <c r="D419" s="131"/>
      <c r="E419" s="104"/>
      <c r="F419" s="56"/>
      <c r="G419" s="58">
        <f>IFERROR(INT(ROUND(F419,2)*(VLOOKUP(INT(E419),'Supporting data'!$L$16:$M$60,2,FALSE))*(E419/(INT(E419)))),0)</f>
        <v>0</v>
      </c>
      <c r="H419" s="40"/>
      <c r="I419" s="87">
        <f>IF(ISBLANK(H419),0,IF(H419="Ne",G419*'Supporting data'!$B$2,Příjezdy!G419*'Supporting data'!$B$4))</f>
        <v>0</v>
      </c>
      <c r="J419" s="32">
        <f t="shared" si="12"/>
        <v>0</v>
      </c>
      <c r="K419" s="34" t="str">
        <f t="shared" si="13"/>
        <v/>
      </c>
    </row>
    <row r="420" spans="2:11" x14ac:dyDescent="0.3">
      <c r="B420" s="30" t="s">
        <v>465</v>
      </c>
      <c r="C420" s="131"/>
      <c r="D420" s="131"/>
      <c r="E420" s="104"/>
      <c r="F420" s="56"/>
      <c r="G420" s="58">
        <f>IFERROR(INT(ROUND(F420,2)*(VLOOKUP(INT(E420),'Supporting data'!$L$16:$M$60,2,FALSE))*(E420/(INT(E420)))),0)</f>
        <v>0</v>
      </c>
      <c r="H420" s="40"/>
      <c r="I420" s="87">
        <f>IF(ISBLANK(H420),0,IF(H420="Ne",G420*'Supporting data'!$B$2,Příjezdy!G420*'Supporting data'!$B$4))</f>
        <v>0</v>
      </c>
      <c r="J420" s="32">
        <f t="shared" si="12"/>
        <v>0</v>
      </c>
      <c r="K420" s="34" t="str">
        <f t="shared" si="13"/>
        <v/>
      </c>
    </row>
    <row r="421" spans="2:11" x14ac:dyDescent="0.3">
      <c r="B421" s="30" t="s">
        <v>466</v>
      </c>
      <c r="C421" s="131"/>
      <c r="D421" s="131"/>
      <c r="E421" s="104"/>
      <c r="F421" s="56"/>
      <c r="G421" s="58">
        <f>IFERROR(INT(ROUND(F421,2)*(VLOOKUP(INT(E421),'Supporting data'!$L$16:$M$60,2,FALSE))*(E421/(INT(E421)))),0)</f>
        <v>0</v>
      </c>
      <c r="H421" s="40"/>
      <c r="I421" s="87">
        <f>IF(ISBLANK(H421),0,IF(H421="Ne",G421*'Supporting data'!$B$2,Příjezdy!G421*'Supporting data'!$B$4))</f>
        <v>0</v>
      </c>
      <c r="J421" s="32">
        <f t="shared" si="12"/>
        <v>0</v>
      </c>
      <c r="K421" s="34" t="str">
        <f t="shared" si="13"/>
        <v/>
      </c>
    </row>
    <row r="422" spans="2:11" x14ac:dyDescent="0.3">
      <c r="B422" s="30" t="s">
        <v>467</v>
      </c>
      <c r="C422" s="131"/>
      <c r="D422" s="131"/>
      <c r="E422" s="104"/>
      <c r="F422" s="56"/>
      <c r="G422" s="58">
        <f>IFERROR(INT(ROUND(F422,2)*(VLOOKUP(INT(E422),'Supporting data'!$L$16:$M$60,2,FALSE))*(E422/(INT(E422)))),0)</f>
        <v>0</v>
      </c>
      <c r="H422" s="40"/>
      <c r="I422" s="87">
        <f>IF(ISBLANK(H422),0,IF(H422="Ne",G422*'Supporting data'!$B$2,Příjezdy!G422*'Supporting data'!$B$4))</f>
        <v>0</v>
      </c>
      <c r="J422" s="32">
        <f t="shared" si="12"/>
        <v>0</v>
      </c>
      <c r="K422" s="34" t="str">
        <f t="shared" si="13"/>
        <v/>
      </c>
    </row>
    <row r="423" spans="2:11" x14ac:dyDescent="0.3">
      <c r="B423" s="30" t="s">
        <v>468</v>
      </c>
      <c r="C423" s="131"/>
      <c r="D423" s="131"/>
      <c r="E423" s="104"/>
      <c r="F423" s="56"/>
      <c r="G423" s="58">
        <f>IFERROR(INT(ROUND(F423,2)*(VLOOKUP(INT(E423),'Supporting data'!$L$16:$M$60,2,FALSE))*(E423/(INT(E423)))),0)</f>
        <v>0</v>
      </c>
      <c r="H423" s="40"/>
      <c r="I423" s="87">
        <f>IF(ISBLANK(H423),0,IF(H423="Ne",G423*'Supporting data'!$B$2,Příjezdy!G423*'Supporting data'!$B$4))</f>
        <v>0</v>
      </c>
      <c r="J423" s="32">
        <f t="shared" si="12"/>
        <v>0</v>
      </c>
      <c r="K423" s="34" t="str">
        <f t="shared" si="13"/>
        <v/>
      </c>
    </row>
    <row r="424" spans="2:11" x14ac:dyDescent="0.3">
      <c r="B424" s="30" t="s">
        <v>469</v>
      </c>
      <c r="C424" s="131"/>
      <c r="D424" s="131"/>
      <c r="E424" s="104"/>
      <c r="F424" s="56"/>
      <c r="G424" s="58">
        <f>IFERROR(INT(ROUND(F424,2)*(VLOOKUP(INT(E424),'Supporting data'!$L$16:$M$60,2,FALSE))*(E424/(INT(E424)))),0)</f>
        <v>0</v>
      </c>
      <c r="H424" s="40"/>
      <c r="I424" s="87">
        <f>IF(ISBLANK(H424),0,IF(H424="Ne",G424*'Supporting data'!$B$2,Příjezdy!G424*'Supporting data'!$B$4))</f>
        <v>0</v>
      </c>
      <c r="J424" s="32">
        <f t="shared" si="12"/>
        <v>0</v>
      </c>
      <c r="K424" s="34" t="str">
        <f t="shared" si="13"/>
        <v/>
      </c>
    </row>
    <row r="425" spans="2:11" x14ac:dyDescent="0.3">
      <c r="B425" s="30" t="s">
        <v>470</v>
      </c>
      <c r="C425" s="131"/>
      <c r="D425" s="131"/>
      <c r="E425" s="104"/>
      <c r="F425" s="56"/>
      <c r="G425" s="58">
        <f>IFERROR(INT(ROUND(F425,2)*(VLOOKUP(INT(E425),'Supporting data'!$L$16:$M$60,2,FALSE))*(E425/(INT(E425)))),0)</f>
        <v>0</v>
      </c>
      <c r="H425" s="40"/>
      <c r="I425" s="87">
        <f>IF(ISBLANK(H425),0,IF(H425="Ne",G425*'Supporting data'!$B$2,Příjezdy!G425*'Supporting data'!$B$4))</f>
        <v>0</v>
      </c>
      <c r="J425" s="32">
        <f t="shared" si="12"/>
        <v>0</v>
      </c>
      <c r="K425" s="34" t="str">
        <f t="shared" si="13"/>
        <v/>
      </c>
    </row>
    <row r="426" spans="2:11" x14ac:dyDescent="0.3">
      <c r="B426" s="30" t="s">
        <v>471</v>
      </c>
      <c r="C426" s="131"/>
      <c r="D426" s="131"/>
      <c r="E426" s="104"/>
      <c r="F426" s="56"/>
      <c r="G426" s="58">
        <f>IFERROR(INT(ROUND(F426,2)*(VLOOKUP(INT(E426),'Supporting data'!$L$16:$M$60,2,FALSE))*(E426/(INT(E426)))),0)</f>
        <v>0</v>
      </c>
      <c r="H426" s="40"/>
      <c r="I426" s="87">
        <f>IF(ISBLANK(H426),0,IF(H426="Ne",G426*'Supporting data'!$B$2,Příjezdy!G426*'Supporting data'!$B$4))</f>
        <v>0</v>
      </c>
      <c r="J426" s="32">
        <f t="shared" si="12"/>
        <v>0</v>
      </c>
      <c r="K426" s="34" t="str">
        <f t="shared" si="13"/>
        <v/>
      </c>
    </row>
    <row r="427" spans="2:11" x14ac:dyDescent="0.3">
      <c r="B427" s="30" t="s">
        <v>472</v>
      </c>
      <c r="C427" s="131"/>
      <c r="D427" s="131"/>
      <c r="E427" s="104"/>
      <c r="F427" s="56"/>
      <c r="G427" s="58">
        <f>IFERROR(INT(ROUND(F427,2)*(VLOOKUP(INT(E427),'Supporting data'!$L$16:$M$60,2,FALSE))*(E427/(INT(E427)))),0)</f>
        <v>0</v>
      </c>
      <c r="H427" s="40"/>
      <c r="I427" s="87">
        <f>IF(ISBLANK(H427),0,IF(H427="Ne",G427*'Supporting data'!$B$2,Příjezdy!G427*'Supporting data'!$B$4))</f>
        <v>0</v>
      </c>
      <c r="J427" s="32">
        <f t="shared" si="12"/>
        <v>0</v>
      </c>
      <c r="K427" s="34" t="str">
        <f t="shared" si="13"/>
        <v/>
      </c>
    </row>
    <row r="428" spans="2:11" x14ac:dyDescent="0.3">
      <c r="B428" s="30" t="s">
        <v>473</v>
      </c>
      <c r="C428" s="131"/>
      <c r="D428" s="131"/>
      <c r="E428" s="104"/>
      <c r="F428" s="56"/>
      <c r="G428" s="58">
        <f>IFERROR(INT(ROUND(F428,2)*(VLOOKUP(INT(E428),'Supporting data'!$L$16:$M$60,2,FALSE))*(E428/(INT(E428)))),0)</f>
        <v>0</v>
      </c>
      <c r="H428" s="40"/>
      <c r="I428" s="87">
        <f>IF(ISBLANK(H428),0,IF(H428="Ne",G428*'Supporting data'!$B$2,Příjezdy!G428*'Supporting data'!$B$4))</f>
        <v>0</v>
      </c>
      <c r="J428" s="32">
        <f t="shared" si="12"/>
        <v>0</v>
      </c>
      <c r="K428" s="34" t="str">
        <f t="shared" si="13"/>
        <v/>
      </c>
    </row>
    <row r="429" spans="2:11" x14ac:dyDescent="0.3">
      <c r="B429" s="30" t="s">
        <v>474</v>
      </c>
      <c r="C429" s="131"/>
      <c r="D429" s="131"/>
      <c r="E429" s="104"/>
      <c r="F429" s="56"/>
      <c r="G429" s="58">
        <f>IFERROR(INT(ROUND(F429,2)*(VLOOKUP(INT(E429),'Supporting data'!$L$16:$M$60,2,FALSE))*(E429/(INT(E429)))),0)</f>
        <v>0</v>
      </c>
      <c r="H429" s="40"/>
      <c r="I429" s="87">
        <f>IF(ISBLANK(H429),0,IF(H429="Ne",G429*'Supporting data'!$B$2,Příjezdy!G429*'Supporting data'!$B$4))</f>
        <v>0</v>
      </c>
      <c r="J429" s="32">
        <f t="shared" si="12"/>
        <v>0</v>
      </c>
      <c r="K429" s="34" t="str">
        <f t="shared" si="13"/>
        <v/>
      </c>
    </row>
    <row r="430" spans="2:11" x14ac:dyDescent="0.3">
      <c r="B430" s="30" t="s">
        <v>475</v>
      </c>
      <c r="C430" s="131"/>
      <c r="D430" s="131"/>
      <c r="E430" s="104"/>
      <c r="F430" s="56"/>
      <c r="G430" s="58">
        <f>IFERROR(INT(ROUND(F430,2)*(VLOOKUP(INT(E430),'Supporting data'!$L$16:$M$60,2,FALSE))*(E430/(INT(E430)))),0)</f>
        <v>0</v>
      </c>
      <c r="H430" s="40"/>
      <c r="I430" s="87">
        <f>IF(ISBLANK(H430),0,IF(H430="Ne",G430*'Supporting data'!$B$2,Příjezdy!G430*'Supporting data'!$B$4))</f>
        <v>0</v>
      </c>
      <c r="J430" s="32">
        <f t="shared" si="12"/>
        <v>0</v>
      </c>
      <c r="K430" s="34" t="str">
        <f t="shared" si="13"/>
        <v/>
      </c>
    </row>
    <row r="431" spans="2:11" x14ac:dyDescent="0.3">
      <c r="B431" s="30" t="s">
        <v>476</v>
      </c>
      <c r="C431" s="131"/>
      <c r="D431" s="131"/>
      <c r="E431" s="104"/>
      <c r="F431" s="56"/>
      <c r="G431" s="58">
        <f>IFERROR(INT(ROUND(F431,2)*(VLOOKUP(INT(E431),'Supporting data'!$L$16:$M$60,2,FALSE))*(E431/(INT(E431)))),0)</f>
        <v>0</v>
      </c>
      <c r="H431" s="40"/>
      <c r="I431" s="87">
        <f>IF(ISBLANK(H431),0,IF(H431="Ne",G431*'Supporting data'!$B$2,Příjezdy!G431*'Supporting data'!$B$4))</f>
        <v>0</v>
      </c>
      <c r="J431" s="32">
        <f t="shared" si="12"/>
        <v>0</v>
      </c>
      <c r="K431" s="34" t="str">
        <f t="shared" si="13"/>
        <v/>
      </c>
    </row>
    <row r="432" spans="2:11" x14ac:dyDescent="0.3">
      <c r="B432" s="30" t="s">
        <v>477</v>
      </c>
      <c r="C432" s="131"/>
      <c r="D432" s="131"/>
      <c r="E432" s="104"/>
      <c r="F432" s="56"/>
      <c r="G432" s="58">
        <f>IFERROR(INT(ROUND(F432,2)*(VLOOKUP(INT(E432),'Supporting data'!$L$16:$M$60,2,FALSE))*(E432/(INT(E432)))),0)</f>
        <v>0</v>
      </c>
      <c r="H432" s="40"/>
      <c r="I432" s="87">
        <f>IF(ISBLANK(H432),0,IF(H432="Ne",G432*'Supporting data'!$B$2,Příjezdy!G432*'Supporting data'!$B$4))</f>
        <v>0</v>
      </c>
      <c r="J432" s="32">
        <f t="shared" si="12"/>
        <v>0</v>
      </c>
      <c r="K432" s="34" t="str">
        <f t="shared" si="13"/>
        <v/>
      </c>
    </row>
    <row r="433" spans="2:11" x14ac:dyDescent="0.3">
      <c r="B433" s="30" t="s">
        <v>478</v>
      </c>
      <c r="C433" s="131"/>
      <c r="D433" s="131"/>
      <c r="E433" s="104"/>
      <c r="F433" s="56"/>
      <c r="G433" s="58">
        <f>IFERROR(INT(ROUND(F433,2)*(VLOOKUP(INT(E433),'Supporting data'!$L$16:$M$60,2,FALSE))*(E433/(INT(E433)))),0)</f>
        <v>0</v>
      </c>
      <c r="H433" s="40"/>
      <c r="I433" s="87">
        <f>IF(ISBLANK(H433),0,IF(H433="Ne",G433*'Supporting data'!$B$2,Příjezdy!G433*'Supporting data'!$B$4))</f>
        <v>0</v>
      </c>
      <c r="J433" s="32">
        <f t="shared" si="12"/>
        <v>0</v>
      </c>
      <c r="K433" s="34" t="str">
        <f t="shared" si="13"/>
        <v/>
      </c>
    </row>
    <row r="434" spans="2:11" x14ac:dyDescent="0.3">
      <c r="B434" s="30" t="s">
        <v>479</v>
      </c>
      <c r="C434" s="131"/>
      <c r="D434" s="131"/>
      <c r="E434" s="104"/>
      <c r="F434" s="56"/>
      <c r="G434" s="58">
        <f>IFERROR(INT(ROUND(F434,2)*(VLOOKUP(INT(E434),'Supporting data'!$L$16:$M$60,2,FALSE))*(E434/(INT(E434)))),0)</f>
        <v>0</v>
      </c>
      <c r="H434" s="40"/>
      <c r="I434" s="87">
        <f>IF(ISBLANK(H434),0,IF(H434="Ne",G434*'Supporting data'!$B$2,Příjezdy!G434*'Supporting data'!$B$4))</f>
        <v>0</v>
      </c>
      <c r="J434" s="32">
        <f t="shared" si="12"/>
        <v>0</v>
      </c>
      <c r="K434" s="34" t="str">
        <f t="shared" si="13"/>
        <v/>
      </c>
    </row>
    <row r="435" spans="2:11" x14ac:dyDescent="0.3">
      <c r="B435" s="30" t="s">
        <v>480</v>
      </c>
      <c r="C435" s="131"/>
      <c r="D435" s="131"/>
      <c r="E435" s="104"/>
      <c r="F435" s="56"/>
      <c r="G435" s="58">
        <f>IFERROR(INT(ROUND(F435,2)*(VLOOKUP(INT(E435),'Supporting data'!$L$16:$M$60,2,FALSE))*(E435/(INT(E435)))),0)</f>
        <v>0</v>
      </c>
      <c r="H435" s="40"/>
      <c r="I435" s="87">
        <f>IF(ISBLANK(H435),0,IF(H435="Ne",G435*'Supporting data'!$B$2,Příjezdy!G435*'Supporting data'!$B$4))</f>
        <v>0</v>
      </c>
      <c r="J435" s="32">
        <f t="shared" si="12"/>
        <v>0</v>
      </c>
      <c r="K435" s="34" t="str">
        <f t="shared" si="13"/>
        <v/>
      </c>
    </row>
    <row r="436" spans="2:11" x14ac:dyDescent="0.3">
      <c r="B436" s="30" t="s">
        <v>481</v>
      </c>
      <c r="C436" s="131"/>
      <c r="D436" s="131"/>
      <c r="E436" s="104"/>
      <c r="F436" s="56"/>
      <c r="G436" s="58">
        <f>IFERROR(INT(ROUND(F436,2)*(VLOOKUP(INT(E436),'Supporting data'!$L$16:$M$60,2,FALSE))*(E436/(INT(E436)))),0)</f>
        <v>0</v>
      </c>
      <c r="H436" s="40"/>
      <c r="I436" s="87">
        <f>IF(ISBLANK(H436),0,IF(H436="Ne",G436*'Supporting data'!$B$2,Příjezdy!G436*'Supporting data'!$B$4))</f>
        <v>0</v>
      </c>
      <c r="J436" s="32">
        <f t="shared" si="12"/>
        <v>0</v>
      </c>
      <c r="K436" s="34" t="str">
        <f t="shared" si="13"/>
        <v/>
      </c>
    </row>
    <row r="437" spans="2:11" x14ac:dyDescent="0.3">
      <c r="B437" s="30" t="s">
        <v>482</v>
      </c>
      <c r="C437" s="131"/>
      <c r="D437" s="131"/>
      <c r="E437" s="104"/>
      <c r="F437" s="56"/>
      <c r="G437" s="58">
        <f>IFERROR(INT(ROUND(F437,2)*(VLOOKUP(INT(E437),'Supporting data'!$L$16:$M$60,2,FALSE))*(E437/(INT(E437)))),0)</f>
        <v>0</v>
      </c>
      <c r="H437" s="40"/>
      <c r="I437" s="87">
        <f>IF(ISBLANK(H437),0,IF(H437="Ne",G437*'Supporting data'!$B$2,Příjezdy!G437*'Supporting data'!$B$4))</f>
        <v>0</v>
      </c>
      <c r="J437" s="32">
        <f t="shared" si="12"/>
        <v>0</v>
      </c>
      <c r="K437" s="34" t="str">
        <f t="shared" si="13"/>
        <v/>
      </c>
    </row>
    <row r="438" spans="2:11" x14ac:dyDescent="0.3">
      <c r="B438" s="30" t="s">
        <v>483</v>
      </c>
      <c r="C438" s="131"/>
      <c r="D438" s="131"/>
      <c r="E438" s="104"/>
      <c r="F438" s="56"/>
      <c r="G438" s="58">
        <f>IFERROR(INT(ROUND(F438,2)*(VLOOKUP(INT(E438),'Supporting data'!$L$16:$M$60,2,FALSE))*(E438/(INT(E438)))),0)</f>
        <v>0</v>
      </c>
      <c r="H438" s="40"/>
      <c r="I438" s="87">
        <f>IF(ISBLANK(H438),0,IF(H438="Ne",G438*'Supporting data'!$B$2,Příjezdy!G438*'Supporting data'!$B$4))</f>
        <v>0</v>
      </c>
      <c r="J438" s="32">
        <f t="shared" si="12"/>
        <v>0</v>
      </c>
      <c r="K438" s="34" t="str">
        <f t="shared" si="13"/>
        <v/>
      </c>
    </row>
    <row r="439" spans="2:11" x14ac:dyDescent="0.3">
      <c r="B439" s="30" t="s">
        <v>484</v>
      </c>
      <c r="C439" s="131"/>
      <c r="D439" s="131"/>
      <c r="E439" s="104"/>
      <c r="F439" s="56"/>
      <c r="G439" s="58">
        <f>IFERROR(INT(ROUND(F439,2)*(VLOOKUP(INT(E439),'Supporting data'!$L$16:$M$60,2,FALSE))*(E439/(INT(E439)))),0)</f>
        <v>0</v>
      </c>
      <c r="H439" s="40"/>
      <c r="I439" s="87">
        <f>IF(ISBLANK(H439),0,IF(H439="Ne",G439*'Supporting data'!$B$2,Příjezdy!G439*'Supporting data'!$B$4))</f>
        <v>0</v>
      </c>
      <c r="J439" s="32">
        <f t="shared" si="12"/>
        <v>0</v>
      </c>
      <c r="K439" s="34" t="str">
        <f t="shared" si="13"/>
        <v/>
      </c>
    </row>
    <row r="440" spans="2:11" x14ac:dyDescent="0.3">
      <c r="B440" s="30" t="s">
        <v>485</v>
      </c>
      <c r="C440" s="131"/>
      <c r="D440" s="131"/>
      <c r="E440" s="104"/>
      <c r="F440" s="56"/>
      <c r="G440" s="58">
        <f>IFERROR(INT(ROUND(F440,2)*(VLOOKUP(INT(E440),'Supporting data'!$L$16:$M$60,2,FALSE))*(E440/(INT(E440)))),0)</f>
        <v>0</v>
      </c>
      <c r="H440" s="40"/>
      <c r="I440" s="87">
        <f>IF(ISBLANK(H440),0,IF(H440="Ne",G440*'Supporting data'!$B$2,Příjezdy!G440*'Supporting data'!$B$4))</f>
        <v>0</v>
      </c>
      <c r="J440" s="32">
        <f t="shared" si="12"/>
        <v>0</v>
      </c>
      <c r="K440" s="34" t="str">
        <f t="shared" si="13"/>
        <v/>
      </c>
    </row>
    <row r="441" spans="2:11" x14ac:dyDescent="0.3">
      <c r="B441" s="30" t="s">
        <v>486</v>
      </c>
      <c r="C441" s="131"/>
      <c r="D441" s="131"/>
      <c r="E441" s="104"/>
      <c r="F441" s="56"/>
      <c r="G441" s="58">
        <f>IFERROR(INT(ROUND(F441,2)*(VLOOKUP(INT(E441),'Supporting data'!$L$16:$M$60,2,FALSE))*(E441/(INT(E441)))),0)</f>
        <v>0</v>
      </c>
      <c r="H441" s="40"/>
      <c r="I441" s="87">
        <f>IF(ISBLANK(H441),0,IF(H441="Ne",G441*'Supporting data'!$B$2,Příjezdy!G441*'Supporting data'!$B$4))</f>
        <v>0</v>
      </c>
      <c r="J441" s="32">
        <f t="shared" si="12"/>
        <v>0</v>
      </c>
      <c r="K441" s="34" t="str">
        <f t="shared" si="13"/>
        <v/>
      </c>
    </row>
    <row r="442" spans="2:11" x14ac:dyDescent="0.3">
      <c r="B442" s="30" t="s">
        <v>487</v>
      </c>
      <c r="C442" s="131"/>
      <c r="D442" s="131"/>
      <c r="E442" s="104"/>
      <c r="F442" s="56"/>
      <c r="G442" s="58">
        <f>IFERROR(INT(ROUND(F442,2)*(VLOOKUP(INT(E442),'Supporting data'!$L$16:$M$60,2,FALSE))*(E442/(INT(E442)))),0)</f>
        <v>0</v>
      </c>
      <c r="H442" s="40"/>
      <c r="I442" s="87">
        <f>IF(ISBLANK(H442),0,IF(H442="Ne",G442*'Supporting data'!$B$2,Příjezdy!G442*'Supporting data'!$B$4))</f>
        <v>0</v>
      </c>
      <c r="J442" s="32">
        <f t="shared" si="12"/>
        <v>0</v>
      </c>
      <c r="K442" s="34" t="str">
        <f t="shared" si="13"/>
        <v/>
      </c>
    </row>
    <row r="443" spans="2:11" x14ac:dyDescent="0.3">
      <c r="B443" s="30" t="s">
        <v>488</v>
      </c>
      <c r="C443" s="131"/>
      <c r="D443" s="131"/>
      <c r="E443" s="104"/>
      <c r="F443" s="56"/>
      <c r="G443" s="58">
        <f>IFERROR(INT(ROUND(F443,2)*(VLOOKUP(INT(E443),'Supporting data'!$L$16:$M$60,2,FALSE))*(E443/(INT(E443)))),0)</f>
        <v>0</v>
      </c>
      <c r="H443" s="40"/>
      <c r="I443" s="87">
        <f>IF(ISBLANK(H443),0,IF(H443="Ne",G443*'Supporting data'!$B$2,Příjezdy!G443*'Supporting data'!$B$4))</f>
        <v>0</v>
      </c>
      <c r="J443" s="32">
        <f t="shared" si="12"/>
        <v>0</v>
      </c>
      <c r="K443" s="34" t="str">
        <f t="shared" si="13"/>
        <v/>
      </c>
    </row>
    <row r="444" spans="2:11" x14ac:dyDescent="0.3">
      <c r="B444" s="30" t="s">
        <v>489</v>
      </c>
      <c r="C444" s="131"/>
      <c r="D444" s="131"/>
      <c r="E444" s="104"/>
      <c r="F444" s="56"/>
      <c r="G444" s="58">
        <f>IFERROR(INT(ROUND(F444,2)*(VLOOKUP(INT(E444),'Supporting data'!$L$16:$M$60,2,FALSE))*(E444/(INT(E444)))),0)</f>
        <v>0</v>
      </c>
      <c r="H444" s="40"/>
      <c r="I444" s="87">
        <f>IF(ISBLANK(H444),0,IF(H444="Ne",G444*'Supporting data'!$B$2,Příjezdy!G444*'Supporting data'!$B$4))</f>
        <v>0</v>
      </c>
      <c r="J444" s="32">
        <f t="shared" si="12"/>
        <v>0</v>
      </c>
      <c r="K444" s="34" t="str">
        <f t="shared" si="13"/>
        <v/>
      </c>
    </row>
    <row r="445" spans="2:11" x14ac:dyDescent="0.3">
      <c r="B445" s="30" t="s">
        <v>490</v>
      </c>
      <c r="C445" s="131"/>
      <c r="D445" s="131"/>
      <c r="E445" s="104"/>
      <c r="F445" s="56"/>
      <c r="G445" s="58">
        <f>IFERROR(INT(ROUND(F445,2)*(VLOOKUP(INT(E445),'Supporting data'!$L$16:$M$60,2,FALSE))*(E445/(INT(E445)))),0)</f>
        <v>0</v>
      </c>
      <c r="H445" s="40"/>
      <c r="I445" s="87">
        <f>IF(ISBLANK(H445),0,IF(H445="Ne",G445*'Supporting data'!$B$2,Příjezdy!G445*'Supporting data'!$B$4))</f>
        <v>0</v>
      </c>
      <c r="J445" s="32">
        <f t="shared" si="12"/>
        <v>0</v>
      </c>
      <c r="K445" s="34" t="str">
        <f t="shared" si="13"/>
        <v/>
      </c>
    </row>
    <row r="446" spans="2:11" x14ac:dyDescent="0.3">
      <c r="B446" s="30" t="s">
        <v>491</v>
      </c>
      <c r="C446" s="131"/>
      <c r="D446" s="131"/>
      <c r="E446" s="104"/>
      <c r="F446" s="56"/>
      <c r="G446" s="58">
        <f>IFERROR(INT(ROUND(F446,2)*(VLOOKUP(INT(E446),'Supporting data'!$L$16:$M$60,2,FALSE))*(E446/(INT(E446)))),0)</f>
        <v>0</v>
      </c>
      <c r="H446" s="40"/>
      <c r="I446" s="87">
        <f>IF(ISBLANK(H446),0,IF(H446="Ne",G446*'Supporting data'!$B$2,Příjezdy!G446*'Supporting data'!$B$4))</f>
        <v>0</v>
      </c>
      <c r="J446" s="32">
        <f t="shared" si="12"/>
        <v>0</v>
      </c>
      <c r="K446" s="34" t="str">
        <f t="shared" si="13"/>
        <v/>
      </c>
    </row>
    <row r="447" spans="2:11" x14ac:dyDescent="0.3">
      <c r="B447" s="30" t="s">
        <v>492</v>
      </c>
      <c r="C447" s="131"/>
      <c r="D447" s="131"/>
      <c r="E447" s="104"/>
      <c r="F447" s="56"/>
      <c r="G447" s="58">
        <f>IFERROR(INT(ROUND(F447,2)*(VLOOKUP(INT(E447),'Supporting data'!$L$16:$M$60,2,FALSE))*(E447/(INT(E447)))),0)</f>
        <v>0</v>
      </c>
      <c r="H447" s="40"/>
      <c r="I447" s="87">
        <f>IF(ISBLANK(H447),0,IF(H447="Ne",G447*'Supporting data'!$B$2,Příjezdy!G447*'Supporting data'!$B$4))</f>
        <v>0</v>
      </c>
      <c r="J447" s="32">
        <f t="shared" si="12"/>
        <v>0</v>
      </c>
      <c r="K447" s="34" t="str">
        <f t="shared" si="13"/>
        <v/>
      </c>
    </row>
    <row r="448" spans="2:11" x14ac:dyDescent="0.3">
      <c r="B448" s="30" t="s">
        <v>493</v>
      </c>
      <c r="C448" s="131"/>
      <c r="D448" s="131"/>
      <c r="E448" s="104"/>
      <c r="F448" s="56"/>
      <c r="G448" s="58">
        <f>IFERROR(INT(ROUND(F448,2)*(VLOOKUP(INT(E448),'Supporting data'!$L$16:$M$60,2,FALSE))*(E448/(INT(E448)))),0)</f>
        <v>0</v>
      </c>
      <c r="H448" s="40"/>
      <c r="I448" s="87">
        <f>IF(ISBLANK(H448),0,IF(H448="Ne",G448*'Supporting data'!$B$2,Příjezdy!G448*'Supporting data'!$B$4))</f>
        <v>0</v>
      </c>
      <c r="J448" s="32">
        <f t="shared" si="12"/>
        <v>0</v>
      </c>
      <c r="K448" s="34" t="str">
        <f t="shared" si="13"/>
        <v/>
      </c>
    </row>
    <row r="449" spans="2:11" x14ac:dyDescent="0.3">
      <c r="B449" s="30" t="s">
        <v>494</v>
      </c>
      <c r="C449" s="131"/>
      <c r="D449" s="131"/>
      <c r="E449" s="104"/>
      <c r="F449" s="56"/>
      <c r="G449" s="58">
        <f>IFERROR(INT(ROUND(F449,2)*(VLOOKUP(INT(E449),'Supporting data'!$L$16:$M$60,2,FALSE))*(E449/(INT(E449)))),0)</f>
        <v>0</v>
      </c>
      <c r="H449" s="40"/>
      <c r="I449" s="87">
        <f>IF(ISBLANK(H449),0,IF(H449="Ne",G449*'Supporting data'!$B$2,Příjezdy!G449*'Supporting data'!$B$4))</f>
        <v>0</v>
      </c>
      <c r="J449" s="32">
        <f t="shared" si="12"/>
        <v>0</v>
      </c>
      <c r="K449" s="34" t="str">
        <f t="shared" si="13"/>
        <v/>
      </c>
    </row>
    <row r="450" spans="2:11" x14ac:dyDescent="0.3">
      <c r="B450" s="30" t="s">
        <v>495</v>
      </c>
      <c r="C450" s="131"/>
      <c r="D450" s="131"/>
      <c r="E450" s="104"/>
      <c r="F450" s="56"/>
      <c r="G450" s="58">
        <f>IFERROR(INT(ROUND(F450,2)*(VLOOKUP(INT(E450),'Supporting data'!$L$16:$M$60,2,FALSE))*(E450/(INT(E450)))),0)</f>
        <v>0</v>
      </c>
      <c r="H450" s="40"/>
      <c r="I450" s="87">
        <f>IF(ISBLANK(H450),0,IF(H450="Ne",G450*'Supporting data'!$B$2,Příjezdy!G450*'Supporting data'!$B$4))</f>
        <v>0</v>
      </c>
      <c r="J450" s="32">
        <f t="shared" si="12"/>
        <v>0</v>
      </c>
      <c r="K450" s="34" t="str">
        <f t="shared" si="13"/>
        <v/>
      </c>
    </row>
    <row r="451" spans="2:11" x14ac:dyDescent="0.3">
      <c r="B451" s="30" t="s">
        <v>496</v>
      </c>
      <c r="C451" s="131"/>
      <c r="D451" s="131"/>
      <c r="E451" s="104"/>
      <c r="F451" s="56"/>
      <c r="G451" s="58">
        <f>IFERROR(INT(ROUND(F451,2)*(VLOOKUP(INT(E451),'Supporting data'!$L$16:$M$60,2,FALSE))*(E451/(INT(E451)))),0)</f>
        <v>0</v>
      </c>
      <c r="H451" s="40"/>
      <c r="I451" s="87">
        <f>IF(ISBLANK(H451),0,IF(H451="Ne",G451*'Supporting data'!$B$2,Příjezdy!G451*'Supporting data'!$B$4))</f>
        <v>0</v>
      </c>
      <c r="J451" s="32">
        <f t="shared" si="12"/>
        <v>0</v>
      </c>
      <c r="K451" s="34" t="str">
        <f t="shared" si="13"/>
        <v/>
      </c>
    </row>
    <row r="452" spans="2:11" x14ac:dyDescent="0.3">
      <c r="B452" s="30" t="s">
        <v>497</v>
      </c>
      <c r="C452" s="131"/>
      <c r="D452" s="131"/>
      <c r="E452" s="104"/>
      <c r="F452" s="56"/>
      <c r="G452" s="58">
        <f>IFERROR(INT(ROUND(F452,2)*(VLOOKUP(INT(E452),'Supporting data'!$L$16:$M$60,2,FALSE))*(E452/(INT(E452)))),0)</f>
        <v>0</v>
      </c>
      <c r="H452" s="40"/>
      <c r="I452" s="87">
        <f>IF(ISBLANK(H452),0,IF(H452="Ne",G452*'Supporting data'!$B$2,Příjezdy!G452*'Supporting data'!$B$4))</f>
        <v>0</v>
      </c>
      <c r="J452" s="32">
        <f t="shared" si="12"/>
        <v>0</v>
      </c>
      <c r="K452" s="34" t="str">
        <f t="shared" si="13"/>
        <v/>
      </c>
    </row>
    <row r="453" spans="2:11" x14ac:dyDescent="0.3">
      <c r="B453" s="30" t="s">
        <v>498</v>
      </c>
      <c r="C453" s="131"/>
      <c r="D453" s="131"/>
      <c r="E453" s="104"/>
      <c r="F453" s="56"/>
      <c r="G453" s="58">
        <f>IFERROR(INT(ROUND(F453,2)*(VLOOKUP(INT(E453),'Supporting data'!$L$16:$M$60,2,FALSE))*(E453/(INT(E453)))),0)</f>
        <v>0</v>
      </c>
      <c r="H453" s="40"/>
      <c r="I453" s="87">
        <f>IF(ISBLANK(H453),0,IF(H453="Ne",G453*'Supporting data'!$B$2,Příjezdy!G453*'Supporting data'!$B$4))</f>
        <v>0</v>
      </c>
      <c r="J453" s="32">
        <f t="shared" si="12"/>
        <v>0</v>
      </c>
      <c r="K453" s="34" t="str">
        <f t="shared" si="13"/>
        <v/>
      </c>
    </row>
    <row r="454" spans="2:11" x14ac:dyDescent="0.3">
      <c r="B454" s="30" t="s">
        <v>499</v>
      </c>
      <c r="C454" s="131"/>
      <c r="D454" s="131"/>
      <c r="E454" s="104"/>
      <c r="F454" s="56"/>
      <c r="G454" s="58">
        <f>IFERROR(INT(ROUND(F454,2)*(VLOOKUP(INT(E454),'Supporting data'!$L$16:$M$60,2,FALSE))*(E454/(INT(E454)))),0)</f>
        <v>0</v>
      </c>
      <c r="H454" s="40"/>
      <c r="I454" s="87">
        <f>IF(ISBLANK(H454),0,IF(H454="Ne",G454*'Supporting data'!$B$2,Příjezdy!G454*'Supporting data'!$B$4))</f>
        <v>0</v>
      </c>
      <c r="J454" s="32">
        <f t="shared" si="12"/>
        <v>0</v>
      </c>
      <c r="K454" s="34" t="str">
        <f t="shared" si="13"/>
        <v/>
      </c>
    </row>
    <row r="455" spans="2:11" x14ac:dyDescent="0.3">
      <c r="B455" s="30" t="s">
        <v>500</v>
      </c>
      <c r="C455" s="131"/>
      <c r="D455" s="131"/>
      <c r="E455" s="104"/>
      <c r="F455" s="56"/>
      <c r="G455" s="58">
        <f>IFERROR(INT(ROUND(F455,2)*(VLOOKUP(INT(E455),'Supporting data'!$L$16:$M$60,2,FALSE))*(E455/(INT(E455)))),0)</f>
        <v>0</v>
      </c>
      <c r="H455" s="40"/>
      <c r="I455" s="87">
        <f>IF(ISBLANK(H455),0,IF(H455="Ne",G455*'Supporting data'!$B$2,Příjezdy!G455*'Supporting data'!$B$4))</f>
        <v>0</v>
      </c>
      <c r="J455" s="32">
        <f t="shared" si="12"/>
        <v>0</v>
      </c>
      <c r="K455" s="34" t="str">
        <f t="shared" si="13"/>
        <v/>
      </c>
    </row>
    <row r="456" spans="2:11" x14ac:dyDescent="0.3">
      <c r="B456" s="30" t="s">
        <v>501</v>
      </c>
      <c r="C456" s="131"/>
      <c r="D456" s="131"/>
      <c r="E456" s="104"/>
      <c r="F456" s="56"/>
      <c r="G456" s="58">
        <f>IFERROR(INT(ROUND(F456,2)*(VLOOKUP(INT(E456),'Supporting data'!$L$16:$M$60,2,FALSE))*(E456/(INT(E456)))),0)</f>
        <v>0</v>
      </c>
      <c r="H456" s="40"/>
      <c r="I456" s="87">
        <f>IF(ISBLANK(H456),0,IF(H456="Ne",G456*'Supporting data'!$B$2,Příjezdy!G456*'Supporting data'!$B$4))</f>
        <v>0</v>
      </c>
      <c r="J456" s="32">
        <f t="shared" si="12"/>
        <v>0</v>
      </c>
      <c r="K456" s="34" t="str">
        <f t="shared" si="13"/>
        <v/>
      </c>
    </row>
    <row r="457" spans="2:11" x14ac:dyDescent="0.3">
      <c r="B457" s="30" t="s">
        <v>502</v>
      </c>
      <c r="C457" s="131"/>
      <c r="D457" s="131"/>
      <c r="E457" s="104"/>
      <c r="F457" s="56"/>
      <c r="G457" s="58">
        <f>IFERROR(INT(ROUND(F457,2)*(VLOOKUP(INT(E457),'Supporting data'!$L$16:$M$60,2,FALSE))*(E457/(INT(E457)))),0)</f>
        <v>0</v>
      </c>
      <c r="H457" s="40"/>
      <c r="I457" s="87">
        <f>IF(ISBLANK(H457),0,IF(H457="Ne",G457*'Supporting data'!$B$2,Příjezdy!G457*'Supporting data'!$B$4))</f>
        <v>0</v>
      </c>
      <c r="J457" s="32">
        <f t="shared" si="12"/>
        <v>0</v>
      </c>
      <c r="K457" s="34" t="str">
        <f t="shared" si="13"/>
        <v/>
      </c>
    </row>
    <row r="458" spans="2:11" x14ac:dyDescent="0.3">
      <c r="B458" s="30" t="s">
        <v>503</v>
      </c>
      <c r="C458" s="131"/>
      <c r="D458" s="131"/>
      <c r="E458" s="104"/>
      <c r="F458" s="56"/>
      <c r="G458" s="58">
        <f>IFERROR(INT(ROUND(F458,2)*(VLOOKUP(INT(E458),'Supporting data'!$L$16:$M$60,2,FALSE))*(E458/(INT(E458)))),0)</f>
        <v>0</v>
      </c>
      <c r="H458" s="40"/>
      <c r="I458" s="87">
        <f>IF(ISBLANK(H458),0,IF(H458="Ne",G458*'Supporting data'!$B$2,Příjezdy!G458*'Supporting data'!$B$4))</f>
        <v>0</v>
      </c>
      <c r="J458" s="32">
        <f t="shared" ref="J458:J509" si="14">IF(I458&gt;0,IF(ISTEXT(C458)=TRUE,0,1),0)</f>
        <v>0</v>
      </c>
      <c r="K458" s="34" t="str">
        <f t="shared" si="13"/>
        <v/>
      </c>
    </row>
    <row r="459" spans="2:11" x14ac:dyDescent="0.3">
      <c r="B459" s="30" t="s">
        <v>504</v>
      </c>
      <c r="C459" s="131"/>
      <c r="D459" s="131"/>
      <c r="E459" s="104"/>
      <c r="F459" s="56"/>
      <c r="G459" s="58">
        <f>IFERROR(INT(ROUND(F459,2)*(VLOOKUP(INT(E459),'Supporting data'!$L$16:$M$60,2,FALSE))*(E459/(INT(E459)))),0)</f>
        <v>0</v>
      </c>
      <c r="H459" s="40"/>
      <c r="I459" s="87">
        <f>IF(ISBLANK(H459),0,IF(H459="Ne",G459*'Supporting data'!$B$2,Příjezdy!G459*'Supporting data'!$B$4))</f>
        <v>0</v>
      </c>
      <c r="J459" s="32">
        <f t="shared" si="14"/>
        <v>0</v>
      </c>
      <c r="K459" s="34" t="str">
        <f t="shared" ref="K459:K509" si="15">IF(I459&gt;0,1,"")</f>
        <v/>
      </c>
    </row>
    <row r="460" spans="2:11" x14ac:dyDescent="0.3">
      <c r="B460" s="30" t="s">
        <v>505</v>
      </c>
      <c r="C460" s="131"/>
      <c r="D460" s="131"/>
      <c r="E460" s="104"/>
      <c r="F460" s="56"/>
      <c r="G460" s="58">
        <f>IFERROR(INT(ROUND(F460,2)*(VLOOKUP(INT(E460),'Supporting data'!$L$16:$M$60,2,FALSE))*(E460/(INT(E460)))),0)</f>
        <v>0</v>
      </c>
      <c r="H460" s="40"/>
      <c r="I460" s="87">
        <f>IF(ISBLANK(H460),0,IF(H460="Ne",G460*'Supporting data'!$B$2,Příjezdy!G460*'Supporting data'!$B$4))</f>
        <v>0</v>
      </c>
      <c r="J460" s="32">
        <f t="shared" si="14"/>
        <v>0</v>
      </c>
      <c r="K460" s="34" t="str">
        <f t="shared" si="15"/>
        <v/>
      </c>
    </row>
    <row r="461" spans="2:11" x14ac:dyDescent="0.3">
      <c r="B461" s="30" t="s">
        <v>506</v>
      </c>
      <c r="C461" s="131"/>
      <c r="D461" s="131"/>
      <c r="E461" s="104"/>
      <c r="F461" s="56"/>
      <c r="G461" s="58">
        <f>IFERROR(INT(ROUND(F461,2)*(VLOOKUP(INT(E461),'Supporting data'!$L$16:$M$60,2,FALSE))*(E461/(INT(E461)))),0)</f>
        <v>0</v>
      </c>
      <c r="H461" s="40"/>
      <c r="I461" s="87">
        <f>IF(ISBLANK(H461),0,IF(H461="Ne",G461*'Supporting data'!$B$2,Příjezdy!G461*'Supporting data'!$B$4))</f>
        <v>0</v>
      </c>
      <c r="J461" s="32">
        <f t="shared" si="14"/>
        <v>0</v>
      </c>
      <c r="K461" s="34" t="str">
        <f t="shared" si="15"/>
        <v/>
      </c>
    </row>
    <row r="462" spans="2:11" x14ac:dyDescent="0.3">
      <c r="B462" s="30" t="s">
        <v>507</v>
      </c>
      <c r="C462" s="131"/>
      <c r="D462" s="131"/>
      <c r="E462" s="104"/>
      <c r="F462" s="56"/>
      <c r="G462" s="58">
        <f>IFERROR(INT(ROUND(F462,2)*(VLOOKUP(INT(E462),'Supporting data'!$L$16:$M$60,2,FALSE))*(E462/(INT(E462)))),0)</f>
        <v>0</v>
      </c>
      <c r="H462" s="40"/>
      <c r="I462" s="87">
        <f>IF(ISBLANK(H462),0,IF(H462="Ne",G462*'Supporting data'!$B$2,Příjezdy!G462*'Supporting data'!$B$4))</f>
        <v>0</v>
      </c>
      <c r="J462" s="32">
        <f t="shared" si="14"/>
        <v>0</v>
      </c>
      <c r="K462" s="34" t="str">
        <f t="shared" si="15"/>
        <v/>
      </c>
    </row>
    <row r="463" spans="2:11" x14ac:dyDescent="0.3">
      <c r="B463" s="30" t="s">
        <v>508</v>
      </c>
      <c r="C463" s="131"/>
      <c r="D463" s="131"/>
      <c r="E463" s="104"/>
      <c r="F463" s="56"/>
      <c r="G463" s="58">
        <f>IFERROR(INT(ROUND(F463,2)*(VLOOKUP(INT(E463),'Supporting data'!$L$16:$M$60,2,FALSE))*(E463/(INT(E463)))),0)</f>
        <v>0</v>
      </c>
      <c r="H463" s="40"/>
      <c r="I463" s="87">
        <f>IF(ISBLANK(H463),0,IF(H463="Ne",G463*'Supporting data'!$B$2,Příjezdy!G463*'Supporting data'!$B$4))</f>
        <v>0</v>
      </c>
      <c r="J463" s="32">
        <f t="shared" si="14"/>
        <v>0</v>
      </c>
      <c r="K463" s="34" t="str">
        <f t="shared" si="15"/>
        <v/>
      </c>
    </row>
    <row r="464" spans="2:11" x14ac:dyDescent="0.3">
      <c r="B464" s="30" t="s">
        <v>509</v>
      </c>
      <c r="C464" s="131"/>
      <c r="D464" s="131"/>
      <c r="E464" s="104"/>
      <c r="F464" s="56"/>
      <c r="G464" s="58">
        <f>IFERROR(INT(ROUND(F464,2)*(VLOOKUP(INT(E464),'Supporting data'!$L$16:$M$60,2,FALSE))*(E464/(INT(E464)))),0)</f>
        <v>0</v>
      </c>
      <c r="H464" s="40"/>
      <c r="I464" s="87">
        <f>IF(ISBLANK(H464),0,IF(H464="Ne",G464*'Supporting data'!$B$2,Příjezdy!G464*'Supporting data'!$B$4))</f>
        <v>0</v>
      </c>
      <c r="J464" s="32">
        <f t="shared" si="14"/>
        <v>0</v>
      </c>
      <c r="K464" s="34" t="str">
        <f t="shared" si="15"/>
        <v/>
      </c>
    </row>
    <row r="465" spans="2:11" x14ac:dyDescent="0.3">
      <c r="B465" s="30" t="s">
        <v>510</v>
      </c>
      <c r="C465" s="131"/>
      <c r="D465" s="131"/>
      <c r="E465" s="104"/>
      <c r="F465" s="56"/>
      <c r="G465" s="58">
        <f>IFERROR(INT(ROUND(F465,2)*(VLOOKUP(INT(E465),'Supporting data'!$L$16:$M$60,2,FALSE))*(E465/(INT(E465)))),0)</f>
        <v>0</v>
      </c>
      <c r="H465" s="40"/>
      <c r="I465" s="87">
        <f>IF(ISBLANK(H465),0,IF(H465="Ne",G465*'Supporting data'!$B$2,Příjezdy!G465*'Supporting data'!$B$4))</f>
        <v>0</v>
      </c>
      <c r="J465" s="32">
        <f t="shared" si="14"/>
        <v>0</v>
      </c>
      <c r="K465" s="34" t="str">
        <f t="shared" si="15"/>
        <v/>
      </c>
    </row>
    <row r="466" spans="2:11" x14ac:dyDescent="0.3">
      <c r="B466" s="30" t="s">
        <v>511</v>
      </c>
      <c r="C466" s="131"/>
      <c r="D466" s="131"/>
      <c r="E466" s="104"/>
      <c r="F466" s="56"/>
      <c r="G466" s="58">
        <f>IFERROR(INT(ROUND(F466,2)*(VLOOKUP(INT(E466),'Supporting data'!$L$16:$M$60,2,FALSE))*(E466/(INT(E466)))),0)</f>
        <v>0</v>
      </c>
      <c r="H466" s="40"/>
      <c r="I466" s="87">
        <f>IF(ISBLANK(H466),0,IF(H466="Ne",G466*'Supporting data'!$B$2,Příjezdy!G466*'Supporting data'!$B$4))</f>
        <v>0</v>
      </c>
      <c r="J466" s="32">
        <f t="shared" si="14"/>
        <v>0</v>
      </c>
      <c r="K466" s="34" t="str">
        <f t="shared" si="15"/>
        <v/>
      </c>
    </row>
    <row r="467" spans="2:11" x14ac:dyDescent="0.3">
      <c r="B467" s="30" t="s">
        <v>512</v>
      </c>
      <c r="C467" s="131"/>
      <c r="D467" s="131"/>
      <c r="E467" s="104"/>
      <c r="F467" s="56"/>
      <c r="G467" s="58">
        <f>IFERROR(INT(ROUND(F467,2)*(VLOOKUP(INT(E467),'Supporting data'!$L$16:$M$60,2,FALSE))*(E467/(INT(E467)))),0)</f>
        <v>0</v>
      </c>
      <c r="H467" s="40"/>
      <c r="I467" s="87">
        <f>IF(ISBLANK(H467),0,IF(H467="Ne",G467*'Supporting data'!$B$2,Příjezdy!G467*'Supporting data'!$B$4))</f>
        <v>0</v>
      </c>
      <c r="J467" s="32">
        <f t="shared" si="14"/>
        <v>0</v>
      </c>
      <c r="K467" s="34" t="str">
        <f t="shared" si="15"/>
        <v/>
      </c>
    </row>
    <row r="468" spans="2:11" x14ac:dyDescent="0.3">
      <c r="B468" s="30" t="s">
        <v>513</v>
      </c>
      <c r="C468" s="131"/>
      <c r="D468" s="131"/>
      <c r="E468" s="104"/>
      <c r="F468" s="56"/>
      <c r="G468" s="58">
        <f>IFERROR(INT(ROUND(F468,2)*(VLOOKUP(INT(E468),'Supporting data'!$L$16:$M$60,2,FALSE))*(E468/(INT(E468)))),0)</f>
        <v>0</v>
      </c>
      <c r="H468" s="40"/>
      <c r="I468" s="87">
        <f>IF(ISBLANK(H468),0,IF(H468="Ne",G468*'Supporting data'!$B$2,Příjezdy!G468*'Supporting data'!$B$4))</f>
        <v>0</v>
      </c>
      <c r="J468" s="32">
        <f t="shared" si="14"/>
        <v>0</v>
      </c>
      <c r="K468" s="34" t="str">
        <f t="shared" si="15"/>
        <v/>
      </c>
    </row>
    <row r="469" spans="2:11" x14ac:dyDescent="0.3">
      <c r="B469" s="30" t="s">
        <v>514</v>
      </c>
      <c r="C469" s="131"/>
      <c r="D469" s="131"/>
      <c r="E469" s="104"/>
      <c r="F469" s="56"/>
      <c r="G469" s="58">
        <f>IFERROR(INT(ROUND(F469,2)*(VLOOKUP(INT(E469),'Supporting data'!$L$16:$M$60,2,FALSE))*(E469/(INT(E469)))),0)</f>
        <v>0</v>
      </c>
      <c r="H469" s="40"/>
      <c r="I469" s="87">
        <f>IF(ISBLANK(H469),0,IF(H469="Ne",G469*'Supporting data'!$B$2,Příjezdy!G469*'Supporting data'!$B$4))</f>
        <v>0</v>
      </c>
      <c r="J469" s="32">
        <f t="shared" si="14"/>
        <v>0</v>
      </c>
      <c r="K469" s="34" t="str">
        <f t="shared" si="15"/>
        <v/>
      </c>
    </row>
    <row r="470" spans="2:11" x14ac:dyDescent="0.3">
      <c r="B470" s="30" t="s">
        <v>515</v>
      </c>
      <c r="C470" s="131"/>
      <c r="D470" s="131"/>
      <c r="E470" s="104"/>
      <c r="F470" s="56"/>
      <c r="G470" s="58">
        <f>IFERROR(INT(ROUND(F470,2)*(VLOOKUP(INT(E470),'Supporting data'!$L$16:$M$60,2,FALSE))*(E470/(INT(E470)))),0)</f>
        <v>0</v>
      </c>
      <c r="H470" s="40"/>
      <c r="I470" s="87">
        <f>IF(ISBLANK(H470),0,IF(H470="Ne",G470*'Supporting data'!$B$2,Příjezdy!G470*'Supporting data'!$B$4))</f>
        <v>0</v>
      </c>
      <c r="J470" s="32">
        <f t="shared" si="14"/>
        <v>0</v>
      </c>
      <c r="K470" s="34" t="str">
        <f t="shared" si="15"/>
        <v/>
      </c>
    </row>
    <row r="471" spans="2:11" x14ac:dyDescent="0.3">
      <c r="B471" s="30" t="s">
        <v>516</v>
      </c>
      <c r="C471" s="131"/>
      <c r="D471" s="131"/>
      <c r="E471" s="104"/>
      <c r="F471" s="56"/>
      <c r="G471" s="58">
        <f>IFERROR(INT(ROUND(F471,2)*(VLOOKUP(INT(E471),'Supporting data'!$L$16:$M$60,2,FALSE))*(E471/(INT(E471)))),0)</f>
        <v>0</v>
      </c>
      <c r="H471" s="40"/>
      <c r="I471" s="87">
        <f>IF(ISBLANK(H471),0,IF(H471="Ne",G471*'Supporting data'!$B$2,Příjezdy!G471*'Supporting data'!$B$4))</f>
        <v>0</v>
      </c>
      <c r="J471" s="32">
        <f t="shared" si="14"/>
        <v>0</v>
      </c>
      <c r="K471" s="34" t="str">
        <f t="shared" si="15"/>
        <v/>
      </c>
    </row>
    <row r="472" spans="2:11" x14ac:dyDescent="0.3">
      <c r="B472" s="30" t="s">
        <v>517</v>
      </c>
      <c r="C472" s="131"/>
      <c r="D472" s="131"/>
      <c r="E472" s="104"/>
      <c r="F472" s="56"/>
      <c r="G472" s="58">
        <f>IFERROR(INT(ROUND(F472,2)*(VLOOKUP(INT(E472),'Supporting data'!$L$16:$M$60,2,FALSE))*(E472/(INT(E472)))),0)</f>
        <v>0</v>
      </c>
      <c r="H472" s="40"/>
      <c r="I472" s="87">
        <f>IF(ISBLANK(H472),0,IF(H472="Ne",G472*'Supporting data'!$B$2,Příjezdy!G472*'Supporting data'!$B$4))</f>
        <v>0</v>
      </c>
      <c r="J472" s="32">
        <f t="shared" si="14"/>
        <v>0</v>
      </c>
      <c r="K472" s="34" t="str">
        <f t="shared" si="15"/>
        <v/>
      </c>
    </row>
    <row r="473" spans="2:11" x14ac:dyDescent="0.3">
      <c r="B473" s="30" t="s">
        <v>518</v>
      </c>
      <c r="C473" s="131"/>
      <c r="D473" s="131"/>
      <c r="E473" s="104"/>
      <c r="F473" s="56"/>
      <c r="G473" s="58">
        <f>IFERROR(INT(ROUND(F473,2)*(VLOOKUP(INT(E473),'Supporting data'!$L$16:$M$60,2,FALSE))*(E473/(INT(E473)))),0)</f>
        <v>0</v>
      </c>
      <c r="H473" s="40"/>
      <c r="I473" s="87">
        <f>IF(ISBLANK(H473),0,IF(H473="Ne",G473*'Supporting data'!$B$2,Příjezdy!G473*'Supporting data'!$B$4))</f>
        <v>0</v>
      </c>
      <c r="J473" s="32">
        <f t="shared" si="14"/>
        <v>0</v>
      </c>
      <c r="K473" s="34" t="str">
        <f t="shared" si="15"/>
        <v/>
      </c>
    </row>
    <row r="474" spans="2:11" x14ac:dyDescent="0.3">
      <c r="B474" s="30" t="s">
        <v>519</v>
      </c>
      <c r="C474" s="131"/>
      <c r="D474" s="131"/>
      <c r="E474" s="104"/>
      <c r="F474" s="56"/>
      <c r="G474" s="58">
        <f>IFERROR(INT(ROUND(F474,2)*(VLOOKUP(INT(E474),'Supporting data'!$L$16:$M$60,2,FALSE))*(E474/(INT(E474)))),0)</f>
        <v>0</v>
      </c>
      <c r="H474" s="40"/>
      <c r="I474" s="87">
        <f>IF(ISBLANK(H474),0,IF(H474="Ne",G474*'Supporting data'!$B$2,Příjezdy!G474*'Supporting data'!$B$4))</f>
        <v>0</v>
      </c>
      <c r="J474" s="32">
        <f t="shared" si="14"/>
        <v>0</v>
      </c>
      <c r="K474" s="34" t="str">
        <f t="shared" si="15"/>
        <v/>
      </c>
    </row>
    <row r="475" spans="2:11" x14ac:dyDescent="0.3">
      <c r="B475" s="30" t="s">
        <v>520</v>
      </c>
      <c r="C475" s="131"/>
      <c r="D475" s="131"/>
      <c r="E475" s="104"/>
      <c r="F475" s="56"/>
      <c r="G475" s="58">
        <f>IFERROR(INT(ROUND(F475,2)*(VLOOKUP(INT(E475),'Supporting data'!$L$16:$M$60,2,FALSE))*(E475/(INT(E475)))),0)</f>
        <v>0</v>
      </c>
      <c r="H475" s="40"/>
      <c r="I475" s="87">
        <f>IF(ISBLANK(H475),0,IF(H475="Ne",G475*'Supporting data'!$B$2,Příjezdy!G475*'Supporting data'!$B$4))</f>
        <v>0</v>
      </c>
      <c r="J475" s="32">
        <f t="shared" si="14"/>
        <v>0</v>
      </c>
      <c r="K475" s="34" t="str">
        <f t="shared" si="15"/>
        <v/>
      </c>
    </row>
    <row r="476" spans="2:11" x14ac:dyDescent="0.3">
      <c r="B476" s="30" t="s">
        <v>521</v>
      </c>
      <c r="C476" s="131"/>
      <c r="D476" s="131"/>
      <c r="E476" s="104"/>
      <c r="F476" s="56"/>
      <c r="G476" s="58">
        <f>IFERROR(INT(ROUND(F476,2)*(VLOOKUP(INT(E476),'Supporting data'!$L$16:$M$60,2,FALSE))*(E476/(INT(E476)))),0)</f>
        <v>0</v>
      </c>
      <c r="H476" s="40"/>
      <c r="I476" s="87">
        <f>IF(ISBLANK(H476),0,IF(H476="Ne",G476*'Supporting data'!$B$2,Příjezdy!G476*'Supporting data'!$B$4))</f>
        <v>0</v>
      </c>
      <c r="J476" s="32">
        <f t="shared" si="14"/>
        <v>0</v>
      </c>
      <c r="K476" s="34" t="str">
        <f t="shared" si="15"/>
        <v/>
      </c>
    </row>
    <row r="477" spans="2:11" x14ac:dyDescent="0.3">
      <c r="B477" s="30" t="s">
        <v>522</v>
      </c>
      <c r="C477" s="131"/>
      <c r="D477" s="131"/>
      <c r="E477" s="104"/>
      <c r="F477" s="56"/>
      <c r="G477" s="58">
        <f>IFERROR(INT(ROUND(F477,2)*(VLOOKUP(INT(E477),'Supporting data'!$L$16:$M$60,2,FALSE))*(E477/(INT(E477)))),0)</f>
        <v>0</v>
      </c>
      <c r="H477" s="40"/>
      <c r="I477" s="87">
        <f>IF(ISBLANK(H477),0,IF(H477="Ne",G477*'Supporting data'!$B$2,Příjezdy!G477*'Supporting data'!$B$4))</f>
        <v>0</v>
      </c>
      <c r="J477" s="32">
        <f t="shared" si="14"/>
        <v>0</v>
      </c>
      <c r="K477" s="34" t="str">
        <f t="shared" si="15"/>
        <v/>
      </c>
    </row>
    <row r="478" spans="2:11" x14ac:dyDescent="0.3">
      <c r="B478" s="30" t="s">
        <v>523</v>
      </c>
      <c r="C478" s="131"/>
      <c r="D478" s="131"/>
      <c r="E478" s="104"/>
      <c r="F478" s="56"/>
      <c r="G478" s="58">
        <f>IFERROR(INT(ROUND(F478,2)*(VLOOKUP(INT(E478),'Supporting data'!$L$16:$M$60,2,FALSE))*(E478/(INT(E478)))),0)</f>
        <v>0</v>
      </c>
      <c r="H478" s="40"/>
      <c r="I478" s="87">
        <f>IF(ISBLANK(H478),0,IF(H478="Ne",G478*'Supporting data'!$B$2,Příjezdy!G478*'Supporting data'!$B$4))</f>
        <v>0</v>
      </c>
      <c r="J478" s="32">
        <f t="shared" si="14"/>
        <v>0</v>
      </c>
      <c r="K478" s="34" t="str">
        <f t="shared" si="15"/>
        <v/>
      </c>
    </row>
    <row r="479" spans="2:11" x14ac:dyDescent="0.3">
      <c r="B479" s="30" t="s">
        <v>524</v>
      </c>
      <c r="C479" s="131"/>
      <c r="D479" s="131"/>
      <c r="E479" s="104"/>
      <c r="F479" s="56"/>
      <c r="G479" s="58">
        <f>IFERROR(INT(ROUND(F479,2)*(VLOOKUP(INT(E479),'Supporting data'!$L$16:$M$60,2,FALSE))*(E479/(INT(E479)))),0)</f>
        <v>0</v>
      </c>
      <c r="H479" s="40"/>
      <c r="I479" s="87">
        <f>IF(ISBLANK(H479),0,IF(H479="Ne",G479*'Supporting data'!$B$2,Příjezdy!G479*'Supporting data'!$B$4))</f>
        <v>0</v>
      </c>
      <c r="J479" s="32">
        <f t="shared" si="14"/>
        <v>0</v>
      </c>
      <c r="K479" s="34" t="str">
        <f t="shared" si="15"/>
        <v/>
      </c>
    </row>
    <row r="480" spans="2:11" x14ac:dyDescent="0.3">
      <c r="B480" s="30" t="s">
        <v>525</v>
      </c>
      <c r="C480" s="131"/>
      <c r="D480" s="131"/>
      <c r="E480" s="104"/>
      <c r="F480" s="56"/>
      <c r="G480" s="58">
        <f>IFERROR(INT(ROUND(F480,2)*(VLOOKUP(INT(E480),'Supporting data'!$L$16:$M$60,2,FALSE))*(E480/(INT(E480)))),0)</f>
        <v>0</v>
      </c>
      <c r="H480" s="40"/>
      <c r="I480" s="87">
        <f>IF(ISBLANK(H480),0,IF(H480="Ne",G480*'Supporting data'!$B$2,Příjezdy!G480*'Supporting data'!$B$4))</f>
        <v>0</v>
      </c>
      <c r="J480" s="32">
        <f t="shared" si="14"/>
        <v>0</v>
      </c>
      <c r="K480" s="34" t="str">
        <f t="shared" si="15"/>
        <v/>
      </c>
    </row>
    <row r="481" spans="2:11" x14ac:dyDescent="0.3">
      <c r="B481" s="30" t="s">
        <v>526</v>
      </c>
      <c r="C481" s="131"/>
      <c r="D481" s="131"/>
      <c r="E481" s="104"/>
      <c r="F481" s="56"/>
      <c r="G481" s="58">
        <f>IFERROR(INT(ROUND(F481,2)*(VLOOKUP(INT(E481),'Supporting data'!$L$16:$M$60,2,FALSE))*(E481/(INT(E481)))),0)</f>
        <v>0</v>
      </c>
      <c r="H481" s="40"/>
      <c r="I481" s="87">
        <f>IF(ISBLANK(H481),0,IF(H481="Ne",G481*'Supporting data'!$B$2,Příjezdy!G481*'Supporting data'!$B$4))</f>
        <v>0</v>
      </c>
      <c r="J481" s="32">
        <f t="shared" si="14"/>
        <v>0</v>
      </c>
      <c r="K481" s="34" t="str">
        <f t="shared" si="15"/>
        <v/>
      </c>
    </row>
    <row r="482" spans="2:11" x14ac:dyDescent="0.3">
      <c r="B482" s="30" t="s">
        <v>527</v>
      </c>
      <c r="C482" s="131"/>
      <c r="D482" s="131"/>
      <c r="E482" s="104"/>
      <c r="F482" s="56"/>
      <c r="G482" s="58">
        <f>IFERROR(INT(ROUND(F482,2)*(VLOOKUP(INT(E482),'Supporting data'!$L$16:$M$60,2,FALSE))*(E482/(INT(E482)))),0)</f>
        <v>0</v>
      </c>
      <c r="H482" s="40"/>
      <c r="I482" s="87">
        <f>IF(ISBLANK(H482),0,IF(H482="Ne",G482*'Supporting data'!$B$2,Příjezdy!G482*'Supporting data'!$B$4))</f>
        <v>0</v>
      </c>
      <c r="J482" s="32">
        <f t="shared" si="14"/>
        <v>0</v>
      </c>
      <c r="K482" s="34" t="str">
        <f t="shared" si="15"/>
        <v/>
      </c>
    </row>
    <row r="483" spans="2:11" x14ac:dyDescent="0.3">
      <c r="B483" s="30" t="s">
        <v>528</v>
      </c>
      <c r="C483" s="131"/>
      <c r="D483" s="131"/>
      <c r="E483" s="104"/>
      <c r="F483" s="56"/>
      <c r="G483" s="58">
        <f>IFERROR(INT(ROUND(F483,2)*(VLOOKUP(INT(E483),'Supporting data'!$L$16:$M$60,2,FALSE))*(E483/(INT(E483)))),0)</f>
        <v>0</v>
      </c>
      <c r="H483" s="40"/>
      <c r="I483" s="87">
        <f>IF(ISBLANK(H483),0,IF(H483="Ne",G483*'Supporting data'!$B$2,Příjezdy!G483*'Supporting data'!$B$4))</f>
        <v>0</v>
      </c>
      <c r="J483" s="32">
        <f t="shared" si="14"/>
        <v>0</v>
      </c>
      <c r="K483" s="34" t="str">
        <f t="shared" si="15"/>
        <v/>
      </c>
    </row>
    <row r="484" spans="2:11" x14ac:dyDescent="0.3">
      <c r="B484" s="30" t="s">
        <v>529</v>
      </c>
      <c r="C484" s="131"/>
      <c r="D484" s="131"/>
      <c r="E484" s="104"/>
      <c r="F484" s="56"/>
      <c r="G484" s="58">
        <f>IFERROR(INT(ROUND(F484,2)*(VLOOKUP(INT(E484),'Supporting data'!$L$16:$M$60,2,FALSE))*(E484/(INT(E484)))),0)</f>
        <v>0</v>
      </c>
      <c r="H484" s="40"/>
      <c r="I484" s="87">
        <f>IF(ISBLANK(H484),0,IF(H484="Ne",G484*'Supporting data'!$B$2,Příjezdy!G484*'Supporting data'!$B$4))</f>
        <v>0</v>
      </c>
      <c r="J484" s="32">
        <f t="shared" si="14"/>
        <v>0</v>
      </c>
      <c r="K484" s="34" t="str">
        <f t="shared" si="15"/>
        <v/>
      </c>
    </row>
    <row r="485" spans="2:11" x14ac:dyDescent="0.3">
      <c r="B485" s="30" t="s">
        <v>530</v>
      </c>
      <c r="C485" s="131"/>
      <c r="D485" s="131"/>
      <c r="E485" s="104"/>
      <c r="F485" s="56"/>
      <c r="G485" s="58">
        <f>IFERROR(INT(ROUND(F485,2)*(VLOOKUP(INT(E485),'Supporting data'!$L$16:$M$60,2,FALSE))*(E485/(INT(E485)))),0)</f>
        <v>0</v>
      </c>
      <c r="H485" s="40"/>
      <c r="I485" s="87">
        <f>IF(ISBLANK(H485),0,IF(H485="Ne",G485*'Supporting data'!$B$2,Příjezdy!G485*'Supporting data'!$B$4))</f>
        <v>0</v>
      </c>
      <c r="J485" s="32">
        <f t="shared" si="14"/>
        <v>0</v>
      </c>
      <c r="K485" s="34" t="str">
        <f t="shared" si="15"/>
        <v/>
      </c>
    </row>
    <row r="486" spans="2:11" x14ac:dyDescent="0.3">
      <c r="B486" s="30" t="s">
        <v>531</v>
      </c>
      <c r="C486" s="131"/>
      <c r="D486" s="131"/>
      <c r="E486" s="104"/>
      <c r="F486" s="56"/>
      <c r="G486" s="58">
        <f>IFERROR(INT(ROUND(F486,2)*(VLOOKUP(INT(E486),'Supporting data'!$L$16:$M$60,2,FALSE))*(E486/(INT(E486)))),0)</f>
        <v>0</v>
      </c>
      <c r="H486" s="40"/>
      <c r="I486" s="87">
        <f>IF(ISBLANK(H486),0,IF(H486="Ne",G486*'Supporting data'!$B$2,Příjezdy!G486*'Supporting data'!$B$4))</f>
        <v>0</v>
      </c>
      <c r="J486" s="32">
        <f t="shared" si="14"/>
        <v>0</v>
      </c>
      <c r="K486" s="34" t="str">
        <f t="shared" si="15"/>
        <v/>
      </c>
    </row>
    <row r="487" spans="2:11" x14ac:dyDescent="0.3">
      <c r="B487" s="30" t="s">
        <v>532</v>
      </c>
      <c r="C487" s="131"/>
      <c r="D487" s="131"/>
      <c r="E487" s="104"/>
      <c r="F487" s="56"/>
      <c r="G487" s="58">
        <f>IFERROR(INT(ROUND(F487,2)*(VLOOKUP(INT(E487),'Supporting data'!$L$16:$M$60,2,FALSE))*(E487/(INT(E487)))),0)</f>
        <v>0</v>
      </c>
      <c r="H487" s="40"/>
      <c r="I487" s="87">
        <f>IF(ISBLANK(H487),0,IF(H487="Ne",G487*'Supporting data'!$B$2,Příjezdy!G487*'Supporting data'!$B$4))</f>
        <v>0</v>
      </c>
      <c r="J487" s="32">
        <f t="shared" si="14"/>
        <v>0</v>
      </c>
      <c r="K487" s="34" t="str">
        <f t="shared" si="15"/>
        <v/>
      </c>
    </row>
    <row r="488" spans="2:11" x14ac:dyDescent="0.3">
      <c r="B488" s="30" t="s">
        <v>533</v>
      </c>
      <c r="C488" s="131"/>
      <c r="D488" s="131"/>
      <c r="E488" s="104"/>
      <c r="F488" s="56"/>
      <c r="G488" s="58">
        <f>IFERROR(INT(ROUND(F488,2)*(VLOOKUP(INT(E488),'Supporting data'!$L$16:$M$60,2,FALSE))*(E488/(INT(E488)))),0)</f>
        <v>0</v>
      </c>
      <c r="H488" s="40"/>
      <c r="I488" s="87">
        <f>IF(ISBLANK(H488),0,IF(H488="Ne",G488*'Supporting data'!$B$2,Příjezdy!G488*'Supporting data'!$B$4))</f>
        <v>0</v>
      </c>
      <c r="J488" s="32">
        <f t="shared" si="14"/>
        <v>0</v>
      </c>
      <c r="K488" s="34" t="str">
        <f t="shared" si="15"/>
        <v/>
      </c>
    </row>
    <row r="489" spans="2:11" x14ac:dyDescent="0.3">
      <c r="B489" s="30" t="s">
        <v>534</v>
      </c>
      <c r="C489" s="131"/>
      <c r="D489" s="131"/>
      <c r="E489" s="104"/>
      <c r="F489" s="56"/>
      <c r="G489" s="58">
        <f>IFERROR(INT(ROUND(F489,2)*(VLOOKUP(INT(E489),'Supporting data'!$L$16:$M$60,2,FALSE))*(E489/(INT(E489)))),0)</f>
        <v>0</v>
      </c>
      <c r="H489" s="40"/>
      <c r="I489" s="87">
        <f>IF(ISBLANK(H489),0,IF(H489="Ne",G489*'Supporting data'!$B$2,Příjezdy!G489*'Supporting data'!$B$4))</f>
        <v>0</v>
      </c>
      <c r="J489" s="32">
        <f t="shared" si="14"/>
        <v>0</v>
      </c>
      <c r="K489" s="34" t="str">
        <f t="shared" si="15"/>
        <v/>
      </c>
    </row>
    <row r="490" spans="2:11" x14ac:dyDescent="0.3">
      <c r="B490" s="30" t="s">
        <v>535</v>
      </c>
      <c r="C490" s="131"/>
      <c r="D490" s="131"/>
      <c r="E490" s="104"/>
      <c r="F490" s="56"/>
      <c r="G490" s="58">
        <f>IFERROR(INT(ROUND(F490,2)*(VLOOKUP(INT(E490),'Supporting data'!$L$16:$M$60,2,FALSE))*(E490/(INT(E490)))),0)</f>
        <v>0</v>
      </c>
      <c r="H490" s="40"/>
      <c r="I490" s="87">
        <f>IF(ISBLANK(H490),0,IF(H490="Ne",G490*'Supporting data'!$B$2,Příjezdy!G490*'Supporting data'!$B$4))</f>
        <v>0</v>
      </c>
      <c r="J490" s="32">
        <f t="shared" si="14"/>
        <v>0</v>
      </c>
      <c r="K490" s="34" t="str">
        <f t="shared" si="15"/>
        <v/>
      </c>
    </row>
    <row r="491" spans="2:11" x14ac:dyDescent="0.3">
      <c r="B491" s="30" t="s">
        <v>536</v>
      </c>
      <c r="C491" s="131"/>
      <c r="D491" s="131"/>
      <c r="E491" s="104"/>
      <c r="F491" s="56"/>
      <c r="G491" s="58">
        <f>IFERROR(INT(ROUND(F491,2)*(VLOOKUP(INT(E491),'Supporting data'!$L$16:$M$60,2,FALSE))*(E491/(INT(E491)))),0)</f>
        <v>0</v>
      </c>
      <c r="H491" s="40"/>
      <c r="I491" s="87">
        <f>IF(ISBLANK(H491),0,IF(H491="Ne",G491*'Supporting data'!$B$2,Příjezdy!G491*'Supporting data'!$B$4))</f>
        <v>0</v>
      </c>
      <c r="J491" s="32">
        <f t="shared" si="14"/>
        <v>0</v>
      </c>
      <c r="K491" s="34" t="str">
        <f t="shared" si="15"/>
        <v/>
      </c>
    </row>
    <row r="492" spans="2:11" x14ac:dyDescent="0.3">
      <c r="B492" s="30" t="s">
        <v>537</v>
      </c>
      <c r="C492" s="131"/>
      <c r="D492" s="131"/>
      <c r="E492" s="104"/>
      <c r="F492" s="56"/>
      <c r="G492" s="58">
        <f>IFERROR(INT(ROUND(F492,2)*(VLOOKUP(INT(E492),'Supporting data'!$L$16:$M$60,2,FALSE))*(E492/(INT(E492)))),0)</f>
        <v>0</v>
      </c>
      <c r="H492" s="40"/>
      <c r="I492" s="87">
        <f>IF(ISBLANK(H492),0,IF(H492="Ne",G492*'Supporting data'!$B$2,Příjezdy!G492*'Supporting data'!$B$4))</f>
        <v>0</v>
      </c>
      <c r="J492" s="32">
        <f t="shared" si="14"/>
        <v>0</v>
      </c>
      <c r="K492" s="34" t="str">
        <f t="shared" si="15"/>
        <v/>
      </c>
    </row>
    <row r="493" spans="2:11" x14ac:dyDescent="0.3">
      <c r="B493" s="30" t="s">
        <v>538</v>
      </c>
      <c r="C493" s="131"/>
      <c r="D493" s="131"/>
      <c r="E493" s="104"/>
      <c r="F493" s="56"/>
      <c r="G493" s="58">
        <f>IFERROR(INT(ROUND(F493,2)*(VLOOKUP(INT(E493),'Supporting data'!$L$16:$M$60,2,FALSE))*(E493/(INT(E493)))),0)</f>
        <v>0</v>
      </c>
      <c r="H493" s="40"/>
      <c r="I493" s="87">
        <f>IF(ISBLANK(H493),0,IF(H493="Ne",G493*'Supporting data'!$B$2,Příjezdy!G493*'Supporting data'!$B$4))</f>
        <v>0</v>
      </c>
      <c r="J493" s="32">
        <f t="shared" si="14"/>
        <v>0</v>
      </c>
      <c r="K493" s="34" t="str">
        <f t="shared" si="15"/>
        <v/>
      </c>
    </row>
    <row r="494" spans="2:11" x14ac:dyDescent="0.3">
      <c r="B494" s="30" t="s">
        <v>539</v>
      </c>
      <c r="C494" s="131"/>
      <c r="D494" s="131"/>
      <c r="E494" s="104"/>
      <c r="F494" s="56"/>
      <c r="G494" s="58">
        <f>IFERROR(INT(ROUND(F494,2)*(VLOOKUP(INT(E494),'Supporting data'!$L$16:$M$60,2,FALSE))*(E494/(INT(E494)))),0)</f>
        <v>0</v>
      </c>
      <c r="H494" s="40"/>
      <c r="I494" s="87">
        <f>IF(ISBLANK(H494),0,IF(H494="Ne",G494*'Supporting data'!$B$2,Příjezdy!G494*'Supporting data'!$B$4))</f>
        <v>0</v>
      </c>
      <c r="J494" s="32">
        <f t="shared" si="14"/>
        <v>0</v>
      </c>
      <c r="K494" s="34" t="str">
        <f t="shared" si="15"/>
        <v/>
      </c>
    </row>
    <row r="495" spans="2:11" x14ac:dyDescent="0.3">
      <c r="B495" s="30" t="s">
        <v>540</v>
      </c>
      <c r="C495" s="131"/>
      <c r="D495" s="131"/>
      <c r="E495" s="104"/>
      <c r="F495" s="56"/>
      <c r="G495" s="58">
        <f>IFERROR(INT(ROUND(F495,2)*(VLOOKUP(INT(E495),'Supporting data'!$L$16:$M$60,2,FALSE))*(E495/(INT(E495)))),0)</f>
        <v>0</v>
      </c>
      <c r="H495" s="40"/>
      <c r="I495" s="87">
        <f>IF(ISBLANK(H495),0,IF(H495="Ne",G495*'Supporting data'!$B$2,Příjezdy!G495*'Supporting data'!$B$4))</f>
        <v>0</v>
      </c>
      <c r="J495" s="32">
        <f t="shared" si="14"/>
        <v>0</v>
      </c>
      <c r="K495" s="34" t="str">
        <f t="shared" si="15"/>
        <v/>
      </c>
    </row>
    <row r="496" spans="2:11" x14ac:dyDescent="0.3">
      <c r="B496" s="30" t="s">
        <v>541</v>
      </c>
      <c r="C496" s="131"/>
      <c r="D496" s="131"/>
      <c r="E496" s="104"/>
      <c r="F496" s="56"/>
      <c r="G496" s="58">
        <f>IFERROR(INT(ROUND(F496,2)*(VLOOKUP(INT(E496),'Supporting data'!$L$16:$M$60,2,FALSE))*(E496/(INT(E496)))),0)</f>
        <v>0</v>
      </c>
      <c r="H496" s="40"/>
      <c r="I496" s="87">
        <f>IF(ISBLANK(H496),0,IF(H496="Ne",G496*'Supporting data'!$B$2,Příjezdy!G496*'Supporting data'!$B$4))</f>
        <v>0</v>
      </c>
      <c r="J496" s="32">
        <f t="shared" si="14"/>
        <v>0</v>
      </c>
      <c r="K496" s="34" t="str">
        <f t="shared" si="15"/>
        <v/>
      </c>
    </row>
    <row r="497" spans="2:11" x14ac:dyDescent="0.3">
      <c r="B497" s="30" t="s">
        <v>542</v>
      </c>
      <c r="C497" s="131"/>
      <c r="D497" s="131"/>
      <c r="E497" s="104"/>
      <c r="F497" s="56"/>
      <c r="G497" s="58">
        <f>IFERROR(INT(ROUND(F497,2)*(VLOOKUP(INT(E497),'Supporting data'!$L$16:$M$60,2,FALSE))*(E497/(INT(E497)))),0)</f>
        <v>0</v>
      </c>
      <c r="H497" s="40"/>
      <c r="I497" s="87">
        <f>IF(ISBLANK(H497),0,IF(H497="Ne",G497*'Supporting data'!$B$2,Příjezdy!G497*'Supporting data'!$B$4))</f>
        <v>0</v>
      </c>
      <c r="J497" s="32">
        <f t="shared" si="14"/>
        <v>0</v>
      </c>
      <c r="K497" s="34" t="str">
        <f t="shared" si="15"/>
        <v/>
      </c>
    </row>
    <row r="498" spans="2:11" x14ac:dyDescent="0.3">
      <c r="B498" s="30" t="s">
        <v>543</v>
      </c>
      <c r="C498" s="131"/>
      <c r="D498" s="131"/>
      <c r="E498" s="104"/>
      <c r="F498" s="56"/>
      <c r="G498" s="58">
        <f>IFERROR(INT(ROUND(F498,2)*(VLOOKUP(INT(E498),'Supporting data'!$L$16:$M$60,2,FALSE))*(E498/(INT(E498)))),0)</f>
        <v>0</v>
      </c>
      <c r="H498" s="40"/>
      <c r="I498" s="87">
        <f>IF(ISBLANK(H498),0,IF(H498="Ne",G498*'Supporting data'!$B$2,Příjezdy!G498*'Supporting data'!$B$4))</f>
        <v>0</v>
      </c>
      <c r="J498" s="32">
        <f t="shared" si="14"/>
        <v>0</v>
      </c>
      <c r="K498" s="34" t="str">
        <f t="shared" si="15"/>
        <v/>
      </c>
    </row>
    <row r="499" spans="2:11" x14ac:dyDescent="0.3">
      <c r="B499" s="30" t="s">
        <v>544</v>
      </c>
      <c r="C499" s="131"/>
      <c r="D499" s="131"/>
      <c r="E499" s="104"/>
      <c r="F499" s="56"/>
      <c r="G499" s="58">
        <f>IFERROR(INT(ROUND(F499,2)*(VLOOKUP(INT(E499),'Supporting data'!$L$16:$M$60,2,FALSE))*(E499/(INT(E499)))),0)</f>
        <v>0</v>
      </c>
      <c r="H499" s="40"/>
      <c r="I499" s="87">
        <f>IF(ISBLANK(H499),0,IF(H499="Ne",G499*'Supporting data'!$B$2,Příjezdy!G499*'Supporting data'!$B$4))</f>
        <v>0</v>
      </c>
      <c r="J499" s="32">
        <f t="shared" si="14"/>
        <v>0</v>
      </c>
      <c r="K499" s="34" t="str">
        <f t="shared" si="15"/>
        <v/>
      </c>
    </row>
    <row r="500" spans="2:11" x14ac:dyDescent="0.3">
      <c r="B500" s="30" t="s">
        <v>545</v>
      </c>
      <c r="C500" s="131"/>
      <c r="D500" s="131"/>
      <c r="E500" s="104"/>
      <c r="F500" s="56"/>
      <c r="G500" s="58">
        <f>IFERROR(INT(ROUND(F500,2)*(VLOOKUP(INT(E500),'Supporting data'!$L$16:$M$60,2,FALSE))*(E500/(INT(E500)))),0)</f>
        <v>0</v>
      </c>
      <c r="H500" s="40"/>
      <c r="I500" s="87">
        <f>IF(ISBLANK(H500),0,IF(H500="Ne",G500*'Supporting data'!$B$2,Příjezdy!G500*'Supporting data'!$B$4))</f>
        <v>0</v>
      </c>
      <c r="J500" s="32">
        <f t="shared" si="14"/>
        <v>0</v>
      </c>
      <c r="K500" s="34" t="str">
        <f t="shared" si="15"/>
        <v/>
      </c>
    </row>
    <row r="501" spans="2:11" x14ac:dyDescent="0.3">
      <c r="B501" s="30" t="s">
        <v>546</v>
      </c>
      <c r="C501" s="131"/>
      <c r="D501" s="131"/>
      <c r="E501" s="104"/>
      <c r="F501" s="56"/>
      <c r="G501" s="58">
        <f>IFERROR(INT(ROUND(F501,2)*(VLOOKUP(INT(E501),'Supporting data'!$L$16:$M$60,2,FALSE))*(E501/(INT(E501)))),0)</f>
        <v>0</v>
      </c>
      <c r="H501" s="40"/>
      <c r="I501" s="87">
        <f>IF(ISBLANK(H501),0,IF(H501="Ne",G501*'Supporting data'!$B$2,Příjezdy!G501*'Supporting data'!$B$4))</f>
        <v>0</v>
      </c>
      <c r="J501" s="32">
        <f t="shared" si="14"/>
        <v>0</v>
      </c>
      <c r="K501" s="34" t="str">
        <f t="shared" si="15"/>
        <v/>
      </c>
    </row>
    <row r="502" spans="2:11" x14ac:dyDescent="0.3">
      <c r="B502" s="30" t="s">
        <v>547</v>
      </c>
      <c r="C502" s="131"/>
      <c r="D502" s="131"/>
      <c r="E502" s="104"/>
      <c r="F502" s="56"/>
      <c r="G502" s="58">
        <f>IFERROR(INT(ROUND(F502,2)*(VLOOKUP(INT(E502),'Supporting data'!$L$16:$M$60,2,FALSE))*(E502/(INT(E502)))),0)</f>
        <v>0</v>
      </c>
      <c r="H502" s="40"/>
      <c r="I502" s="87">
        <f>IF(ISBLANK(H502),0,IF(H502="Ne",G502*'Supporting data'!$B$2,Příjezdy!G502*'Supporting data'!$B$4))</f>
        <v>0</v>
      </c>
      <c r="J502" s="32">
        <f t="shared" si="14"/>
        <v>0</v>
      </c>
      <c r="K502" s="34" t="str">
        <f t="shared" si="15"/>
        <v/>
      </c>
    </row>
    <row r="503" spans="2:11" x14ac:dyDescent="0.3">
      <c r="B503" s="30" t="s">
        <v>548</v>
      </c>
      <c r="C503" s="131"/>
      <c r="D503" s="131"/>
      <c r="E503" s="104"/>
      <c r="F503" s="56"/>
      <c r="G503" s="58">
        <f>IFERROR(INT(ROUND(F503,2)*(VLOOKUP(INT(E503),'Supporting data'!$L$16:$M$60,2,FALSE))*(E503/(INT(E503)))),0)</f>
        <v>0</v>
      </c>
      <c r="H503" s="40"/>
      <c r="I503" s="87">
        <f>IF(ISBLANK(H503),0,IF(H503="Ne",G503*'Supporting data'!$B$2,Příjezdy!G503*'Supporting data'!$B$4))</f>
        <v>0</v>
      </c>
      <c r="J503" s="32">
        <f t="shared" si="14"/>
        <v>0</v>
      </c>
      <c r="K503" s="34" t="str">
        <f t="shared" si="15"/>
        <v/>
      </c>
    </row>
    <row r="504" spans="2:11" x14ac:dyDescent="0.3">
      <c r="B504" s="30" t="s">
        <v>549</v>
      </c>
      <c r="C504" s="131"/>
      <c r="D504" s="131"/>
      <c r="E504" s="104"/>
      <c r="F504" s="56"/>
      <c r="G504" s="58">
        <f>IFERROR(INT(ROUND(F504,2)*(VLOOKUP(INT(E504),'Supporting data'!$L$16:$M$60,2,FALSE))*(E504/(INT(E504)))),0)</f>
        <v>0</v>
      </c>
      <c r="H504" s="40"/>
      <c r="I504" s="87">
        <f>IF(ISBLANK(H504),0,IF(H504="Ne",G504*'Supporting data'!$B$2,Příjezdy!G504*'Supporting data'!$B$4))</f>
        <v>0</v>
      </c>
      <c r="J504" s="32">
        <f t="shared" si="14"/>
        <v>0</v>
      </c>
      <c r="K504" s="34" t="str">
        <f t="shared" si="15"/>
        <v/>
      </c>
    </row>
    <row r="505" spans="2:11" x14ac:dyDescent="0.3">
      <c r="B505" s="30" t="s">
        <v>550</v>
      </c>
      <c r="C505" s="131"/>
      <c r="D505" s="131"/>
      <c r="E505" s="104"/>
      <c r="F505" s="56"/>
      <c r="G505" s="58">
        <f>IFERROR(INT(ROUND(F505,2)*(VLOOKUP(INT(E505),'Supporting data'!$L$16:$M$60,2,FALSE))*(E505/(INT(E505)))),0)</f>
        <v>0</v>
      </c>
      <c r="H505" s="40"/>
      <c r="I505" s="87">
        <f>IF(ISBLANK(H505),0,IF(H505="Ne",G505*'Supporting data'!$B$2,Příjezdy!G505*'Supporting data'!$B$4))</f>
        <v>0</v>
      </c>
      <c r="J505" s="32">
        <f t="shared" si="14"/>
        <v>0</v>
      </c>
      <c r="K505" s="34" t="str">
        <f t="shared" si="15"/>
        <v/>
      </c>
    </row>
    <row r="506" spans="2:11" x14ac:dyDescent="0.3">
      <c r="B506" s="30" t="s">
        <v>551</v>
      </c>
      <c r="C506" s="131"/>
      <c r="D506" s="131"/>
      <c r="E506" s="104"/>
      <c r="F506" s="56"/>
      <c r="G506" s="58">
        <f>IFERROR(INT(ROUND(F506,2)*(VLOOKUP(INT(E506),'Supporting data'!$L$16:$M$60,2,FALSE))*(E506/(INT(E506)))),0)</f>
        <v>0</v>
      </c>
      <c r="H506" s="40"/>
      <c r="I506" s="87">
        <f>IF(ISBLANK(H506),0,IF(H506="Ne",G506*'Supporting data'!$B$2,Příjezdy!G506*'Supporting data'!$B$4))</f>
        <v>0</v>
      </c>
      <c r="J506" s="32">
        <f t="shared" si="14"/>
        <v>0</v>
      </c>
      <c r="K506" s="34" t="str">
        <f t="shared" si="15"/>
        <v/>
      </c>
    </row>
    <row r="507" spans="2:11" x14ac:dyDescent="0.3">
      <c r="B507" s="30" t="s">
        <v>552</v>
      </c>
      <c r="C507" s="131"/>
      <c r="D507" s="131"/>
      <c r="E507" s="104"/>
      <c r="F507" s="56"/>
      <c r="G507" s="58">
        <f>IFERROR(INT(ROUND(F507,2)*(VLOOKUP(INT(E507),'Supporting data'!$L$16:$M$60,2,FALSE))*(E507/(INT(E507)))),0)</f>
        <v>0</v>
      </c>
      <c r="H507" s="40"/>
      <c r="I507" s="87">
        <f>IF(ISBLANK(H507),0,IF(H507="Ne",G507*'Supporting data'!$B$2,Příjezdy!G507*'Supporting data'!$B$4))</f>
        <v>0</v>
      </c>
      <c r="J507" s="32">
        <f t="shared" si="14"/>
        <v>0</v>
      </c>
      <c r="K507" s="34" t="str">
        <f t="shared" si="15"/>
        <v/>
      </c>
    </row>
    <row r="508" spans="2:11" x14ac:dyDescent="0.3">
      <c r="B508" s="30" t="s">
        <v>553</v>
      </c>
      <c r="C508" s="131"/>
      <c r="D508" s="131"/>
      <c r="E508" s="104"/>
      <c r="F508" s="56"/>
      <c r="G508" s="58">
        <f>IFERROR(INT(ROUND(F508,2)*(VLOOKUP(INT(E508),'Supporting data'!$L$16:$M$60,2,FALSE))*(E508/(INT(E508)))),0)</f>
        <v>0</v>
      </c>
      <c r="H508" s="40"/>
      <c r="I508" s="87">
        <f>IF(ISBLANK(H508),0,IF(H508="Ne",G508*'Supporting data'!$B$2,Příjezdy!G508*'Supporting data'!$B$4))</f>
        <v>0</v>
      </c>
      <c r="J508" s="32">
        <f t="shared" si="14"/>
        <v>0</v>
      </c>
      <c r="K508" s="34" t="str">
        <f t="shared" si="15"/>
        <v/>
      </c>
    </row>
    <row r="509" spans="2:11" ht="15" thickBot="1" x14ac:dyDescent="0.35">
      <c r="B509" s="31" t="s">
        <v>554</v>
      </c>
      <c r="C509" s="132"/>
      <c r="D509" s="132"/>
      <c r="E509" s="105"/>
      <c r="F509" s="57"/>
      <c r="G509" s="59">
        <f>IFERROR(INT(ROUND(F509,2)*(VLOOKUP(INT(E509),'Supporting data'!$L$16:$M$60,2,FALSE))*(E509/(INT(E509)))),0)</f>
        <v>0</v>
      </c>
      <c r="H509" s="41"/>
      <c r="I509" s="87">
        <f>IF(ISBLANK(H509),0,IF(H509="Ne",G509*'Supporting data'!$B$2,Příjezdy!G509*'Supporting data'!$B$4))</f>
        <v>0</v>
      </c>
      <c r="J509" s="32">
        <f t="shared" si="14"/>
        <v>0</v>
      </c>
      <c r="K509" s="35" t="str">
        <f t="shared" si="15"/>
        <v/>
      </c>
    </row>
  </sheetData>
  <sheetProtection algorithmName="SHA-512" hashValue="2qpARByHyOsL29xxYOLiwHxQpEUXAahQfoYqj819Th1RP2SvJ9j2R+I5wZlhe1jUFZvA686fkaLKYmljvE3W0Q==" saltValue="pJmjsILkzz40TV041ijrrA==" spinCount="100000" sheet="1" pivotTables="0"/>
  <mergeCells count="508">
    <mergeCell ref="C5:C7"/>
    <mergeCell ref="K6:K8"/>
    <mergeCell ref="E7:E9"/>
    <mergeCell ref="H7:H9"/>
    <mergeCell ref="I7:I9"/>
    <mergeCell ref="C16:D16"/>
    <mergeCell ref="C17:D17"/>
    <mergeCell ref="C18:D18"/>
    <mergeCell ref="G5:H5"/>
    <mergeCell ref="C19:D19"/>
    <mergeCell ref="C20:D20"/>
    <mergeCell ref="C21:D21"/>
    <mergeCell ref="C10:D10"/>
    <mergeCell ref="C11:D11"/>
    <mergeCell ref="C12:D12"/>
    <mergeCell ref="C13:D13"/>
    <mergeCell ref="C14:D14"/>
    <mergeCell ref="C15:D15"/>
    <mergeCell ref="C28:D28"/>
    <mergeCell ref="C29:D29"/>
    <mergeCell ref="C30:D30"/>
    <mergeCell ref="C31:D31"/>
    <mergeCell ref="C32:D32"/>
    <mergeCell ref="C33:D33"/>
    <mergeCell ref="C22:D22"/>
    <mergeCell ref="C23:D23"/>
    <mergeCell ref="C24:D24"/>
    <mergeCell ref="C25:D25"/>
    <mergeCell ref="C26:D26"/>
    <mergeCell ref="C27:D27"/>
    <mergeCell ref="C40:D40"/>
    <mergeCell ref="C41:D41"/>
    <mergeCell ref="C42:D42"/>
    <mergeCell ref="C43:D43"/>
    <mergeCell ref="C44:D44"/>
    <mergeCell ref="C45:D45"/>
    <mergeCell ref="C34:D34"/>
    <mergeCell ref="C35:D35"/>
    <mergeCell ref="C36:D36"/>
    <mergeCell ref="C37:D37"/>
    <mergeCell ref="C38:D38"/>
    <mergeCell ref="C39:D39"/>
    <mergeCell ref="C52:D52"/>
    <mergeCell ref="C53:D53"/>
    <mergeCell ref="C54:D54"/>
    <mergeCell ref="C55:D55"/>
    <mergeCell ref="C56:D56"/>
    <mergeCell ref="C57:D57"/>
    <mergeCell ref="C46:D46"/>
    <mergeCell ref="C47:D47"/>
    <mergeCell ref="C48:D48"/>
    <mergeCell ref="C49:D49"/>
    <mergeCell ref="C50:D50"/>
    <mergeCell ref="C51:D51"/>
    <mergeCell ref="C64:D64"/>
    <mergeCell ref="C65:D65"/>
    <mergeCell ref="C66:D66"/>
    <mergeCell ref="C67:D67"/>
    <mergeCell ref="C68:D68"/>
    <mergeCell ref="C69:D69"/>
    <mergeCell ref="C58:D58"/>
    <mergeCell ref="C59:D59"/>
    <mergeCell ref="C60:D60"/>
    <mergeCell ref="C61:D61"/>
    <mergeCell ref="C62:D62"/>
    <mergeCell ref="C63:D63"/>
    <mergeCell ref="C76:D76"/>
    <mergeCell ref="C77:D77"/>
    <mergeCell ref="C78:D78"/>
    <mergeCell ref="C79:D79"/>
    <mergeCell ref="C80:D80"/>
    <mergeCell ref="C81:D81"/>
    <mergeCell ref="C70:D70"/>
    <mergeCell ref="C71:D71"/>
    <mergeCell ref="C72:D72"/>
    <mergeCell ref="C73:D73"/>
    <mergeCell ref="C74:D74"/>
    <mergeCell ref="C75:D75"/>
    <mergeCell ref="C88:D88"/>
    <mergeCell ref="C89:D89"/>
    <mergeCell ref="C90:D90"/>
    <mergeCell ref="C91:D91"/>
    <mergeCell ref="C92:D92"/>
    <mergeCell ref="C93:D93"/>
    <mergeCell ref="C82:D82"/>
    <mergeCell ref="C83:D83"/>
    <mergeCell ref="C84:D84"/>
    <mergeCell ref="C85:D85"/>
    <mergeCell ref="C86:D86"/>
    <mergeCell ref="C87:D87"/>
    <mergeCell ref="C100:D100"/>
    <mergeCell ref="C101:D101"/>
    <mergeCell ref="C102:D102"/>
    <mergeCell ref="C103:D103"/>
    <mergeCell ref="C104:D104"/>
    <mergeCell ref="C105:D105"/>
    <mergeCell ref="C94:D94"/>
    <mergeCell ref="C95:D95"/>
    <mergeCell ref="C96:D96"/>
    <mergeCell ref="C97:D97"/>
    <mergeCell ref="C98:D98"/>
    <mergeCell ref="C99:D99"/>
    <mergeCell ref="C112:D112"/>
    <mergeCell ref="C113:D113"/>
    <mergeCell ref="C114:D114"/>
    <mergeCell ref="C115:D115"/>
    <mergeCell ref="C116:D116"/>
    <mergeCell ref="C117:D117"/>
    <mergeCell ref="C106:D106"/>
    <mergeCell ref="C107:D107"/>
    <mergeCell ref="C108:D108"/>
    <mergeCell ref="C109:D109"/>
    <mergeCell ref="C110:D110"/>
    <mergeCell ref="C111:D111"/>
    <mergeCell ref="C124:D124"/>
    <mergeCell ref="C125:D125"/>
    <mergeCell ref="C126:D126"/>
    <mergeCell ref="C127:D127"/>
    <mergeCell ref="C128:D128"/>
    <mergeCell ref="C129:D129"/>
    <mergeCell ref="C118:D118"/>
    <mergeCell ref="C119:D119"/>
    <mergeCell ref="C120:D120"/>
    <mergeCell ref="C121:D121"/>
    <mergeCell ref="C122:D122"/>
    <mergeCell ref="C123:D123"/>
    <mergeCell ref="C136:D136"/>
    <mergeCell ref="C137:D137"/>
    <mergeCell ref="C138:D138"/>
    <mergeCell ref="C139:D139"/>
    <mergeCell ref="C140:D140"/>
    <mergeCell ref="C141:D141"/>
    <mergeCell ref="C130:D130"/>
    <mergeCell ref="C131:D131"/>
    <mergeCell ref="C132:D132"/>
    <mergeCell ref="C133:D133"/>
    <mergeCell ref="C134:D134"/>
    <mergeCell ref="C135:D135"/>
    <mergeCell ref="C148:D148"/>
    <mergeCell ref="C149:D149"/>
    <mergeCell ref="C150:D150"/>
    <mergeCell ref="C151:D151"/>
    <mergeCell ref="C152:D152"/>
    <mergeCell ref="C153:D153"/>
    <mergeCell ref="C142:D142"/>
    <mergeCell ref="C143:D143"/>
    <mergeCell ref="C144:D144"/>
    <mergeCell ref="C145:D145"/>
    <mergeCell ref="C146:D146"/>
    <mergeCell ref="C147:D147"/>
    <mergeCell ref="C160:D160"/>
    <mergeCell ref="C161:D161"/>
    <mergeCell ref="C162:D162"/>
    <mergeCell ref="C163:D163"/>
    <mergeCell ref="C164:D164"/>
    <mergeCell ref="C165:D165"/>
    <mergeCell ref="C154:D154"/>
    <mergeCell ref="C155:D155"/>
    <mergeCell ref="C156:D156"/>
    <mergeCell ref="C157:D157"/>
    <mergeCell ref="C158:D158"/>
    <mergeCell ref="C159:D159"/>
    <mergeCell ref="C172:D172"/>
    <mergeCell ref="C173:D173"/>
    <mergeCell ref="C174:D174"/>
    <mergeCell ref="C175:D175"/>
    <mergeCell ref="C176:D176"/>
    <mergeCell ref="C177:D177"/>
    <mergeCell ref="C166:D166"/>
    <mergeCell ref="C167:D167"/>
    <mergeCell ref="C168:D168"/>
    <mergeCell ref="C169:D169"/>
    <mergeCell ref="C170:D170"/>
    <mergeCell ref="C171:D171"/>
    <mergeCell ref="C184:D184"/>
    <mergeCell ref="C185:D185"/>
    <mergeCell ref="C186:D186"/>
    <mergeCell ref="C187:D187"/>
    <mergeCell ref="C188:D188"/>
    <mergeCell ref="C189:D189"/>
    <mergeCell ref="C178:D178"/>
    <mergeCell ref="C179:D179"/>
    <mergeCell ref="C180:D180"/>
    <mergeCell ref="C181:D181"/>
    <mergeCell ref="C182:D182"/>
    <mergeCell ref="C183:D183"/>
    <mergeCell ref="C196:D196"/>
    <mergeCell ref="C197:D197"/>
    <mergeCell ref="C198:D198"/>
    <mergeCell ref="C199:D199"/>
    <mergeCell ref="C200:D200"/>
    <mergeCell ref="C201:D201"/>
    <mergeCell ref="C190:D190"/>
    <mergeCell ref="C191:D191"/>
    <mergeCell ref="C192:D192"/>
    <mergeCell ref="C193:D193"/>
    <mergeCell ref="C194:D194"/>
    <mergeCell ref="C195:D195"/>
    <mergeCell ref="C208:D208"/>
    <mergeCell ref="C209:D209"/>
    <mergeCell ref="C210:D210"/>
    <mergeCell ref="C211:D211"/>
    <mergeCell ref="C212:D212"/>
    <mergeCell ref="C213:D213"/>
    <mergeCell ref="C202:D202"/>
    <mergeCell ref="C203:D203"/>
    <mergeCell ref="C204:D204"/>
    <mergeCell ref="C205:D205"/>
    <mergeCell ref="C206:D206"/>
    <mergeCell ref="C207:D207"/>
    <mergeCell ref="C220:D220"/>
    <mergeCell ref="C221:D221"/>
    <mergeCell ref="C222:D222"/>
    <mergeCell ref="C223:D223"/>
    <mergeCell ref="C224:D224"/>
    <mergeCell ref="C225:D225"/>
    <mergeCell ref="C214:D214"/>
    <mergeCell ref="C215:D215"/>
    <mergeCell ref="C216:D216"/>
    <mergeCell ref="C217:D217"/>
    <mergeCell ref="C218:D218"/>
    <mergeCell ref="C219:D219"/>
    <mergeCell ref="C232:D232"/>
    <mergeCell ref="C233:D233"/>
    <mergeCell ref="C234:D234"/>
    <mergeCell ref="C235:D235"/>
    <mergeCell ref="C236:D236"/>
    <mergeCell ref="C237:D237"/>
    <mergeCell ref="C226:D226"/>
    <mergeCell ref="C227:D227"/>
    <mergeCell ref="C228:D228"/>
    <mergeCell ref="C229:D229"/>
    <mergeCell ref="C230:D230"/>
    <mergeCell ref="C231:D231"/>
    <mergeCell ref="C244:D244"/>
    <mergeCell ref="C245:D245"/>
    <mergeCell ref="C246:D246"/>
    <mergeCell ref="C247:D247"/>
    <mergeCell ref="C248:D248"/>
    <mergeCell ref="C249:D249"/>
    <mergeCell ref="C238:D238"/>
    <mergeCell ref="C239:D239"/>
    <mergeCell ref="C240:D240"/>
    <mergeCell ref="C241:D241"/>
    <mergeCell ref="C242:D242"/>
    <mergeCell ref="C243:D243"/>
    <mergeCell ref="C256:D256"/>
    <mergeCell ref="C257:D257"/>
    <mergeCell ref="C258:D258"/>
    <mergeCell ref="C259:D259"/>
    <mergeCell ref="C260:D260"/>
    <mergeCell ref="C261:D261"/>
    <mergeCell ref="C250:D250"/>
    <mergeCell ref="C251:D251"/>
    <mergeCell ref="C252:D252"/>
    <mergeCell ref="C253:D253"/>
    <mergeCell ref="C254:D254"/>
    <mergeCell ref="C255:D255"/>
    <mergeCell ref="C268:D268"/>
    <mergeCell ref="C269:D269"/>
    <mergeCell ref="C270:D270"/>
    <mergeCell ref="C271:D271"/>
    <mergeCell ref="C272:D272"/>
    <mergeCell ref="C273:D273"/>
    <mergeCell ref="C262:D262"/>
    <mergeCell ref="C263:D263"/>
    <mergeCell ref="C264:D264"/>
    <mergeCell ref="C265:D265"/>
    <mergeCell ref="C266:D266"/>
    <mergeCell ref="C267:D267"/>
    <mergeCell ref="C280:D280"/>
    <mergeCell ref="C281:D281"/>
    <mergeCell ref="C282:D282"/>
    <mergeCell ref="C283:D283"/>
    <mergeCell ref="C284:D284"/>
    <mergeCell ref="C285:D285"/>
    <mergeCell ref="C274:D274"/>
    <mergeCell ref="C275:D275"/>
    <mergeCell ref="C276:D276"/>
    <mergeCell ref="C277:D277"/>
    <mergeCell ref="C278:D278"/>
    <mergeCell ref="C279:D279"/>
    <mergeCell ref="C292:D292"/>
    <mergeCell ref="C293:D293"/>
    <mergeCell ref="C294:D294"/>
    <mergeCell ref="C295:D295"/>
    <mergeCell ref="C296:D296"/>
    <mergeCell ref="C297:D297"/>
    <mergeCell ref="C286:D286"/>
    <mergeCell ref="C287:D287"/>
    <mergeCell ref="C288:D288"/>
    <mergeCell ref="C289:D289"/>
    <mergeCell ref="C290:D290"/>
    <mergeCell ref="C291:D291"/>
    <mergeCell ref="C304:D304"/>
    <mergeCell ref="C305:D305"/>
    <mergeCell ref="C306:D306"/>
    <mergeCell ref="C307:D307"/>
    <mergeCell ref="C308:D308"/>
    <mergeCell ref="C309:D309"/>
    <mergeCell ref="C298:D298"/>
    <mergeCell ref="C299:D299"/>
    <mergeCell ref="C300:D300"/>
    <mergeCell ref="C301:D301"/>
    <mergeCell ref="C302:D302"/>
    <mergeCell ref="C303:D303"/>
    <mergeCell ref="C316:D316"/>
    <mergeCell ref="C317:D317"/>
    <mergeCell ref="C318:D318"/>
    <mergeCell ref="C319:D319"/>
    <mergeCell ref="C320:D320"/>
    <mergeCell ref="C321:D321"/>
    <mergeCell ref="C310:D310"/>
    <mergeCell ref="C311:D311"/>
    <mergeCell ref="C312:D312"/>
    <mergeCell ref="C313:D313"/>
    <mergeCell ref="C314:D314"/>
    <mergeCell ref="C315:D315"/>
    <mergeCell ref="C328:D328"/>
    <mergeCell ref="C329:D329"/>
    <mergeCell ref="C330:D330"/>
    <mergeCell ref="C331:D331"/>
    <mergeCell ref="C332:D332"/>
    <mergeCell ref="C333:D333"/>
    <mergeCell ref="C322:D322"/>
    <mergeCell ref="C323:D323"/>
    <mergeCell ref="C324:D324"/>
    <mergeCell ref="C325:D325"/>
    <mergeCell ref="C326:D326"/>
    <mergeCell ref="C327:D327"/>
    <mergeCell ref="C340:D340"/>
    <mergeCell ref="C341:D341"/>
    <mergeCell ref="C342:D342"/>
    <mergeCell ref="C343:D343"/>
    <mergeCell ref="C344:D344"/>
    <mergeCell ref="C345:D345"/>
    <mergeCell ref="C334:D334"/>
    <mergeCell ref="C335:D335"/>
    <mergeCell ref="C336:D336"/>
    <mergeCell ref="C337:D337"/>
    <mergeCell ref="C338:D338"/>
    <mergeCell ref="C339:D339"/>
    <mergeCell ref="C352:D352"/>
    <mergeCell ref="C353:D353"/>
    <mergeCell ref="C354:D354"/>
    <mergeCell ref="C355:D355"/>
    <mergeCell ref="C356:D356"/>
    <mergeCell ref="C357:D357"/>
    <mergeCell ref="C346:D346"/>
    <mergeCell ref="C347:D347"/>
    <mergeCell ref="C348:D348"/>
    <mergeCell ref="C349:D349"/>
    <mergeCell ref="C350:D350"/>
    <mergeCell ref="C351:D351"/>
    <mergeCell ref="C364:D364"/>
    <mergeCell ref="C365:D365"/>
    <mergeCell ref="C366:D366"/>
    <mergeCell ref="C367:D367"/>
    <mergeCell ref="C368:D368"/>
    <mergeCell ref="C369:D369"/>
    <mergeCell ref="C358:D358"/>
    <mergeCell ref="C359:D359"/>
    <mergeCell ref="C360:D360"/>
    <mergeCell ref="C361:D361"/>
    <mergeCell ref="C362:D362"/>
    <mergeCell ref="C363:D363"/>
    <mergeCell ref="C376:D376"/>
    <mergeCell ref="C377:D377"/>
    <mergeCell ref="C378:D378"/>
    <mergeCell ref="C379:D379"/>
    <mergeCell ref="C380:D380"/>
    <mergeCell ref="C381:D381"/>
    <mergeCell ref="C370:D370"/>
    <mergeCell ref="C371:D371"/>
    <mergeCell ref="C372:D372"/>
    <mergeCell ref="C373:D373"/>
    <mergeCell ref="C374:D374"/>
    <mergeCell ref="C375:D375"/>
    <mergeCell ref="C388:D388"/>
    <mergeCell ref="C389:D389"/>
    <mergeCell ref="C390:D390"/>
    <mergeCell ref="C391:D391"/>
    <mergeCell ref="C392:D392"/>
    <mergeCell ref="C393:D393"/>
    <mergeCell ref="C382:D382"/>
    <mergeCell ref="C383:D383"/>
    <mergeCell ref="C384:D384"/>
    <mergeCell ref="C385:D385"/>
    <mergeCell ref="C386:D386"/>
    <mergeCell ref="C387:D387"/>
    <mergeCell ref="C400:D400"/>
    <mergeCell ref="C401:D401"/>
    <mergeCell ref="C402:D402"/>
    <mergeCell ref="C403:D403"/>
    <mergeCell ref="C404:D404"/>
    <mergeCell ref="C405:D405"/>
    <mergeCell ref="C394:D394"/>
    <mergeCell ref="C395:D395"/>
    <mergeCell ref="C396:D396"/>
    <mergeCell ref="C397:D397"/>
    <mergeCell ref="C398:D398"/>
    <mergeCell ref="C399:D399"/>
    <mergeCell ref="C412:D412"/>
    <mergeCell ref="C413:D413"/>
    <mergeCell ref="C414:D414"/>
    <mergeCell ref="C415:D415"/>
    <mergeCell ref="C416:D416"/>
    <mergeCell ref="C417:D417"/>
    <mergeCell ref="C406:D406"/>
    <mergeCell ref="C407:D407"/>
    <mergeCell ref="C408:D408"/>
    <mergeCell ref="C409:D409"/>
    <mergeCell ref="C410:D410"/>
    <mergeCell ref="C411:D411"/>
    <mergeCell ref="C424:D424"/>
    <mergeCell ref="C425:D425"/>
    <mergeCell ref="C426:D426"/>
    <mergeCell ref="C427:D427"/>
    <mergeCell ref="C428:D428"/>
    <mergeCell ref="C429:D429"/>
    <mergeCell ref="C418:D418"/>
    <mergeCell ref="C419:D419"/>
    <mergeCell ref="C420:D420"/>
    <mergeCell ref="C421:D421"/>
    <mergeCell ref="C422:D422"/>
    <mergeCell ref="C423:D423"/>
    <mergeCell ref="C436:D436"/>
    <mergeCell ref="C437:D437"/>
    <mergeCell ref="C438:D438"/>
    <mergeCell ref="C439:D439"/>
    <mergeCell ref="C440:D440"/>
    <mergeCell ref="C441:D441"/>
    <mergeCell ref="C430:D430"/>
    <mergeCell ref="C431:D431"/>
    <mergeCell ref="C432:D432"/>
    <mergeCell ref="C433:D433"/>
    <mergeCell ref="C434:D434"/>
    <mergeCell ref="C435:D435"/>
    <mergeCell ref="C448:D448"/>
    <mergeCell ref="C449:D449"/>
    <mergeCell ref="C450:D450"/>
    <mergeCell ref="C451:D451"/>
    <mergeCell ref="C452:D452"/>
    <mergeCell ref="C453:D453"/>
    <mergeCell ref="C442:D442"/>
    <mergeCell ref="C443:D443"/>
    <mergeCell ref="C444:D444"/>
    <mergeCell ref="C445:D445"/>
    <mergeCell ref="C446:D446"/>
    <mergeCell ref="C447:D447"/>
    <mergeCell ref="C460:D460"/>
    <mergeCell ref="C461:D461"/>
    <mergeCell ref="C462:D462"/>
    <mergeCell ref="C463:D463"/>
    <mergeCell ref="C464:D464"/>
    <mergeCell ref="C465:D465"/>
    <mergeCell ref="C454:D454"/>
    <mergeCell ref="C455:D455"/>
    <mergeCell ref="C456:D456"/>
    <mergeCell ref="C457:D457"/>
    <mergeCell ref="C458:D458"/>
    <mergeCell ref="C459:D459"/>
    <mergeCell ref="C472:D472"/>
    <mergeCell ref="C473:D473"/>
    <mergeCell ref="C474:D474"/>
    <mergeCell ref="C475:D475"/>
    <mergeCell ref="C476:D476"/>
    <mergeCell ref="C477:D477"/>
    <mergeCell ref="C466:D466"/>
    <mergeCell ref="C467:D467"/>
    <mergeCell ref="C468:D468"/>
    <mergeCell ref="C469:D469"/>
    <mergeCell ref="C470:D470"/>
    <mergeCell ref="C471:D471"/>
    <mergeCell ref="C486:D486"/>
    <mergeCell ref="C487:D487"/>
    <mergeCell ref="C488:D488"/>
    <mergeCell ref="C489:D489"/>
    <mergeCell ref="C478:D478"/>
    <mergeCell ref="C479:D479"/>
    <mergeCell ref="C480:D480"/>
    <mergeCell ref="C481:D481"/>
    <mergeCell ref="C482:D482"/>
    <mergeCell ref="C483:D483"/>
    <mergeCell ref="C508:D508"/>
    <mergeCell ref="C509:D509"/>
    <mergeCell ref="F7:F9"/>
    <mergeCell ref="G7:G9"/>
    <mergeCell ref="C502:D502"/>
    <mergeCell ref="C503:D503"/>
    <mergeCell ref="C504:D504"/>
    <mergeCell ref="C505:D505"/>
    <mergeCell ref="C506:D506"/>
    <mergeCell ref="C507:D507"/>
    <mergeCell ref="C496:D496"/>
    <mergeCell ref="C497:D497"/>
    <mergeCell ref="C498:D498"/>
    <mergeCell ref="C499:D499"/>
    <mergeCell ref="C500:D500"/>
    <mergeCell ref="C501:D501"/>
    <mergeCell ref="C490:D490"/>
    <mergeCell ref="C491:D491"/>
    <mergeCell ref="C492:D492"/>
    <mergeCell ref="C493:D493"/>
    <mergeCell ref="C494:D494"/>
    <mergeCell ref="C495:D495"/>
    <mergeCell ref="C484:D484"/>
    <mergeCell ref="C485:D485"/>
  </mergeCells>
  <conditionalFormatting sqref="C10:D509">
    <cfRule type="expression" dxfId="1" priority="1">
      <formula>$J10=1</formula>
    </cfRule>
  </conditionalFormatting>
  <dataValidations count="3">
    <dataValidation type="list" allowBlank="1" showInputMessage="1" showErrorMessage="1" sqref="H10:H509" xr:uid="{5F6C4170-2023-4C66-AA9B-79A9E8ABD76E}">
      <formula1>"Ano,Ne"</formula1>
    </dataValidation>
    <dataValidation type="decimal" allowBlank="1" showInputMessage="1" showErrorMessage="1" sqref="F10:F509" xr:uid="{C9968E89-7991-4E60-822C-0797AC5070BB}">
      <formula1>0.01</formula1>
      <formula2>1</formula2>
    </dataValidation>
    <dataValidation type="whole" allowBlank="1" showErrorMessage="1" error="Zadaná hodnota musí být celé číslo v intervalu od 1 do 6." promptTitle="Chybná hodnota" prompt="Zadejte hodnotu od 1 do 24" sqref="E10:E509" xr:uid="{A5D79CBE-955C-4028-A0B5-44A765A5D215}">
      <formula1>1</formula1>
      <formula2>6</formula2>
    </dataValidation>
  </dataValidations>
  <pageMargins left="0.7" right="0.7" top="0.78740157499999996" bottom="0.78740157499999996" header="0.3" footer="0.3"/>
  <pageSetup paperSize="9" scale="4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799AF-5339-484A-914B-B6371D830D11}">
  <sheetPr codeName="List3">
    <tabColor rgb="FFDCB9FF"/>
  </sheetPr>
  <dimension ref="A1:J509"/>
  <sheetViews>
    <sheetView zoomScaleNormal="100" workbookViewId="0">
      <selection activeCell="E10" sqref="E10"/>
    </sheetView>
  </sheetViews>
  <sheetFormatPr defaultColWidth="8.88671875" defaultRowHeight="14.4" x14ac:dyDescent="0.3"/>
  <cols>
    <col min="1" max="2" width="4.33203125" style="71" customWidth="1"/>
    <col min="3" max="3" width="33.5546875" style="72" customWidth="1"/>
    <col min="4" max="4" width="3.44140625" style="72" customWidth="1"/>
    <col min="5" max="5" width="20.88671875" style="107" bestFit="1" customWidth="1"/>
    <col min="6" max="6" width="17.109375" style="71" customWidth="1"/>
    <col min="7" max="7" width="35.44140625" style="81" customWidth="1"/>
    <col min="8" max="8" width="25.6640625" style="84" customWidth="1"/>
    <col min="9" max="9" width="2.44140625" style="73" customWidth="1"/>
    <col min="10" max="10" width="17.109375" style="81" customWidth="1"/>
    <col min="11" max="11" width="2.5546875" style="71" customWidth="1"/>
    <col min="12" max="16384" width="8.88671875" style="71"/>
  </cols>
  <sheetData>
    <row r="1" spans="1:10" ht="7.35" customHeight="1" x14ac:dyDescent="0.3">
      <c r="E1" s="72"/>
    </row>
    <row r="2" spans="1:10" x14ac:dyDescent="0.3">
      <c r="B2" s="71" t="s">
        <v>695</v>
      </c>
      <c r="E2" s="72"/>
    </row>
    <row r="3" spans="1:10" ht="5.4" customHeight="1" thickBot="1" x14ac:dyDescent="0.35">
      <c r="C3" s="71"/>
      <c r="D3" s="71"/>
      <c r="E3" s="71"/>
      <c r="G3" s="71"/>
    </row>
    <row r="4" spans="1:10" ht="15" customHeight="1" thickBot="1" x14ac:dyDescent="0.35">
      <c r="A4" s="74"/>
      <c r="B4" s="48"/>
      <c r="C4" s="42"/>
      <c r="D4" s="42"/>
      <c r="E4" s="42"/>
      <c r="F4" s="43"/>
      <c r="G4" s="42"/>
      <c r="H4" s="88"/>
      <c r="I4" s="32"/>
      <c r="J4" s="36" t="s">
        <v>712</v>
      </c>
    </row>
    <row r="5" spans="1:10" ht="24.75" customHeight="1" thickBot="1" x14ac:dyDescent="0.35">
      <c r="A5" s="74"/>
      <c r="B5" s="49"/>
      <c r="C5" s="157" t="s">
        <v>705</v>
      </c>
      <c r="D5" s="94"/>
      <c r="E5" s="94"/>
      <c r="F5" s="95"/>
      <c r="G5" s="67" t="s">
        <v>706</v>
      </c>
      <c r="H5" s="89">
        <f>SUM(H10:H509)</f>
        <v>0</v>
      </c>
      <c r="I5" s="32"/>
      <c r="J5" s="37">
        <f>SUM(J10:J509)</f>
        <v>0</v>
      </c>
    </row>
    <row r="6" spans="1:10" ht="13.35" customHeight="1" x14ac:dyDescent="0.3">
      <c r="A6" s="74"/>
      <c r="B6" s="49"/>
      <c r="C6" s="158"/>
      <c r="D6" s="94"/>
      <c r="E6" s="94"/>
      <c r="F6" s="95"/>
      <c r="G6" s="95"/>
      <c r="H6" s="90"/>
      <c r="I6" s="32"/>
      <c r="J6" s="148">
        <v>204032</v>
      </c>
    </row>
    <row r="7" spans="1:10" ht="25.35" customHeight="1" thickBot="1" x14ac:dyDescent="0.35">
      <c r="A7" s="75"/>
      <c r="B7" s="49"/>
      <c r="C7" s="159"/>
      <c r="D7" s="94"/>
      <c r="E7" s="153" t="s">
        <v>722</v>
      </c>
      <c r="F7" s="153" t="s">
        <v>717</v>
      </c>
      <c r="G7" s="153" t="s">
        <v>708</v>
      </c>
      <c r="H7" s="154" t="s">
        <v>710</v>
      </c>
      <c r="I7" s="32"/>
      <c r="J7" s="149"/>
    </row>
    <row r="8" spans="1:10" ht="17.100000000000001" customHeight="1" x14ac:dyDescent="0.3">
      <c r="A8" s="76"/>
      <c r="B8" s="50"/>
      <c r="C8" s="95"/>
      <c r="D8" s="95"/>
      <c r="E8" s="153"/>
      <c r="F8" s="153"/>
      <c r="G8" s="153"/>
      <c r="H8" s="154"/>
      <c r="I8" s="32"/>
      <c r="J8" s="150"/>
    </row>
    <row r="9" spans="1:10" s="82" customFormat="1" ht="29.1" customHeight="1" thickBot="1" x14ac:dyDescent="0.35">
      <c r="A9" s="77"/>
      <c r="B9" s="96"/>
      <c r="C9" s="97" t="s">
        <v>700</v>
      </c>
      <c r="D9" s="97"/>
      <c r="E9" s="155"/>
      <c r="F9" s="155"/>
      <c r="G9" s="98" t="s">
        <v>709</v>
      </c>
      <c r="H9" s="99" t="s">
        <v>711</v>
      </c>
      <c r="I9" s="38"/>
      <c r="J9" s="51" t="s">
        <v>716</v>
      </c>
    </row>
    <row r="10" spans="1:10" x14ac:dyDescent="0.3">
      <c r="B10" s="52" t="s">
        <v>55</v>
      </c>
      <c r="C10" s="156"/>
      <c r="D10" s="156"/>
      <c r="E10" s="110"/>
      <c r="F10" s="101">
        <f>E10*'Supporting data'!$S$5</f>
        <v>0</v>
      </c>
      <c r="G10" s="39"/>
      <c r="H10" s="91">
        <f>IFERROR(VLOOKUP(G10,'Supporting data'!$I$15:$J$182,2,FALSE)*Výjezdy!F10,0)</f>
        <v>0</v>
      </c>
      <c r="I10" s="32">
        <f>IF(H10&gt;0,IF(ISTEXT(C10)=TRUE,0,1),0)</f>
        <v>0</v>
      </c>
      <c r="J10" s="44" t="str">
        <f>IF(H10&gt;0,1,"")</f>
        <v/>
      </c>
    </row>
    <row r="11" spans="1:10" x14ac:dyDescent="0.3">
      <c r="B11" s="53" t="s">
        <v>56</v>
      </c>
      <c r="C11" s="131"/>
      <c r="D11" s="131"/>
      <c r="E11" s="111"/>
      <c r="F11" s="100">
        <f>E11*'Supporting data'!$S$5</f>
        <v>0</v>
      </c>
      <c r="G11" s="40"/>
      <c r="H11" s="92">
        <f>IFERROR(VLOOKUP(G11,'Supporting data'!$I$15:$J$182,2,FALSE)*Výjezdy!F11,0)</f>
        <v>0</v>
      </c>
      <c r="I11" s="32">
        <f t="shared" ref="I11:I74" si="0">IF(H11&gt;0,IF(ISTEXT(C11)=TRUE,0,1),0)</f>
        <v>0</v>
      </c>
      <c r="J11" s="45" t="str">
        <f t="shared" ref="J11:J74" si="1">IF(H11&gt;0,1,"")</f>
        <v/>
      </c>
    </row>
    <row r="12" spans="1:10" x14ac:dyDescent="0.3">
      <c r="B12" s="53" t="s">
        <v>57</v>
      </c>
      <c r="C12" s="131"/>
      <c r="D12" s="131"/>
      <c r="E12" s="111"/>
      <c r="F12" s="100">
        <f>E12*'Supporting data'!$S$5</f>
        <v>0</v>
      </c>
      <c r="G12" s="40"/>
      <c r="H12" s="92">
        <f>IFERROR(VLOOKUP(G12,'Supporting data'!$I$15:$J$182,2,FALSE)*Výjezdy!F12,0)</f>
        <v>0</v>
      </c>
      <c r="I12" s="32">
        <f t="shared" si="0"/>
        <v>0</v>
      </c>
      <c r="J12" s="45" t="str">
        <f t="shared" si="1"/>
        <v/>
      </c>
    </row>
    <row r="13" spans="1:10" x14ac:dyDescent="0.3">
      <c r="B13" s="53" t="s">
        <v>58</v>
      </c>
      <c r="C13" s="131"/>
      <c r="D13" s="131"/>
      <c r="E13" s="111"/>
      <c r="F13" s="100">
        <f>E13*'Supporting data'!$S$5</f>
        <v>0</v>
      </c>
      <c r="G13" s="40"/>
      <c r="H13" s="92">
        <f>IFERROR(VLOOKUP(G13,'Supporting data'!$I$15:$J$182,2,FALSE)*Výjezdy!F13,0)</f>
        <v>0</v>
      </c>
      <c r="I13" s="32">
        <f t="shared" si="0"/>
        <v>0</v>
      </c>
      <c r="J13" s="45" t="str">
        <f t="shared" si="1"/>
        <v/>
      </c>
    </row>
    <row r="14" spans="1:10" x14ac:dyDescent="0.3">
      <c r="B14" s="53" t="s">
        <v>59</v>
      </c>
      <c r="C14" s="131"/>
      <c r="D14" s="131"/>
      <c r="E14" s="111"/>
      <c r="F14" s="100">
        <f>E14*'Supporting data'!$S$5</f>
        <v>0</v>
      </c>
      <c r="G14" s="40"/>
      <c r="H14" s="92">
        <f>IFERROR(VLOOKUP(G14,'Supporting data'!$I$15:$J$182,2,FALSE)*Výjezdy!F14,0)</f>
        <v>0</v>
      </c>
      <c r="I14" s="32">
        <f t="shared" si="0"/>
        <v>0</v>
      </c>
      <c r="J14" s="45" t="str">
        <f t="shared" si="1"/>
        <v/>
      </c>
    </row>
    <row r="15" spans="1:10" x14ac:dyDescent="0.3">
      <c r="B15" s="53" t="s">
        <v>60</v>
      </c>
      <c r="C15" s="151"/>
      <c r="D15" s="152"/>
      <c r="E15" s="112"/>
      <c r="F15" s="100">
        <f>E15*'Supporting data'!$S$5</f>
        <v>0</v>
      </c>
      <c r="G15" s="40"/>
      <c r="H15" s="92">
        <f>IFERROR(VLOOKUP(G15,'Supporting data'!$I$15:$J$182,2,FALSE)*Výjezdy!F15,0)</f>
        <v>0</v>
      </c>
      <c r="I15" s="32">
        <f t="shared" si="0"/>
        <v>0</v>
      </c>
      <c r="J15" s="45" t="str">
        <f t="shared" si="1"/>
        <v/>
      </c>
    </row>
    <row r="16" spans="1:10" x14ac:dyDescent="0.3">
      <c r="B16" s="53" t="s">
        <v>61</v>
      </c>
      <c r="C16" s="151"/>
      <c r="D16" s="152"/>
      <c r="E16" s="112"/>
      <c r="F16" s="100">
        <f>E16*'Supporting data'!$S$5</f>
        <v>0</v>
      </c>
      <c r="G16" s="40"/>
      <c r="H16" s="92">
        <f>IFERROR(VLOOKUP(G16,'Supporting data'!$I$15:$J$182,2,FALSE)*Výjezdy!F16,0)</f>
        <v>0</v>
      </c>
      <c r="I16" s="32">
        <f t="shared" si="0"/>
        <v>0</v>
      </c>
      <c r="J16" s="45" t="str">
        <f t="shared" si="1"/>
        <v/>
      </c>
    </row>
    <row r="17" spans="2:10" x14ac:dyDescent="0.3">
      <c r="B17" s="53" t="s">
        <v>62</v>
      </c>
      <c r="C17" s="151"/>
      <c r="D17" s="152"/>
      <c r="E17" s="112"/>
      <c r="F17" s="100">
        <f>E17*'Supporting data'!$S$5</f>
        <v>0</v>
      </c>
      <c r="G17" s="40"/>
      <c r="H17" s="92">
        <f>IFERROR(VLOOKUP(G17,'Supporting data'!$I$15:$J$182,2,FALSE)*Výjezdy!F17,0)</f>
        <v>0</v>
      </c>
      <c r="I17" s="32">
        <f t="shared" si="0"/>
        <v>0</v>
      </c>
      <c r="J17" s="45" t="str">
        <f t="shared" si="1"/>
        <v/>
      </c>
    </row>
    <row r="18" spans="2:10" x14ac:dyDescent="0.3">
      <c r="B18" s="53" t="s">
        <v>63</v>
      </c>
      <c r="C18" s="151"/>
      <c r="D18" s="152"/>
      <c r="E18" s="112"/>
      <c r="F18" s="100">
        <f>E18*'Supporting data'!$S$5</f>
        <v>0</v>
      </c>
      <c r="G18" s="40"/>
      <c r="H18" s="92">
        <f>IFERROR(VLOOKUP(G18,'Supporting data'!$I$15:$J$182,2,FALSE)*Výjezdy!F18,0)</f>
        <v>0</v>
      </c>
      <c r="I18" s="32">
        <f t="shared" si="0"/>
        <v>0</v>
      </c>
      <c r="J18" s="45" t="str">
        <f t="shared" si="1"/>
        <v/>
      </c>
    </row>
    <row r="19" spans="2:10" x14ac:dyDescent="0.3">
      <c r="B19" s="53" t="s">
        <v>64</v>
      </c>
      <c r="C19" s="151"/>
      <c r="D19" s="152"/>
      <c r="E19" s="112"/>
      <c r="F19" s="100">
        <f>E19*'Supporting data'!$S$5</f>
        <v>0</v>
      </c>
      <c r="G19" s="40"/>
      <c r="H19" s="92">
        <f>IFERROR(VLOOKUP(G19,'Supporting data'!$I$15:$J$182,2,FALSE)*Výjezdy!F19,0)</f>
        <v>0</v>
      </c>
      <c r="I19" s="32">
        <f t="shared" si="0"/>
        <v>0</v>
      </c>
      <c r="J19" s="45" t="str">
        <f t="shared" si="1"/>
        <v/>
      </c>
    </row>
    <row r="20" spans="2:10" x14ac:dyDescent="0.3">
      <c r="B20" s="53" t="s">
        <v>65</v>
      </c>
      <c r="C20" s="151"/>
      <c r="D20" s="152"/>
      <c r="E20" s="112"/>
      <c r="F20" s="100">
        <f>E20*'Supporting data'!$S$5</f>
        <v>0</v>
      </c>
      <c r="G20" s="40"/>
      <c r="H20" s="92">
        <f>IFERROR(VLOOKUP(G20,'Supporting data'!$I$15:$J$182,2,FALSE)*Výjezdy!F20,0)</f>
        <v>0</v>
      </c>
      <c r="I20" s="32">
        <f t="shared" si="0"/>
        <v>0</v>
      </c>
      <c r="J20" s="45" t="str">
        <f t="shared" si="1"/>
        <v/>
      </c>
    </row>
    <row r="21" spans="2:10" x14ac:dyDescent="0.3">
      <c r="B21" s="53" t="s">
        <v>66</v>
      </c>
      <c r="C21" s="151"/>
      <c r="D21" s="152"/>
      <c r="E21" s="112"/>
      <c r="F21" s="100">
        <f>E21*'Supporting data'!$S$5</f>
        <v>0</v>
      </c>
      <c r="G21" s="40"/>
      <c r="H21" s="92">
        <f>IFERROR(VLOOKUP(G21,'Supporting data'!$I$15:$J$182,2,FALSE)*Výjezdy!F21,0)</f>
        <v>0</v>
      </c>
      <c r="I21" s="32">
        <f t="shared" si="0"/>
        <v>0</v>
      </c>
      <c r="J21" s="45" t="str">
        <f t="shared" si="1"/>
        <v/>
      </c>
    </row>
    <row r="22" spans="2:10" x14ac:dyDescent="0.3">
      <c r="B22" s="53" t="s">
        <v>67</v>
      </c>
      <c r="C22" s="151"/>
      <c r="D22" s="152"/>
      <c r="E22" s="112"/>
      <c r="F22" s="100">
        <f>E22*'Supporting data'!$S$5</f>
        <v>0</v>
      </c>
      <c r="G22" s="40"/>
      <c r="H22" s="92">
        <f>IFERROR(VLOOKUP(G22,'Supporting data'!$I$15:$J$182,2,FALSE)*Výjezdy!F22,0)</f>
        <v>0</v>
      </c>
      <c r="I22" s="32">
        <f t="shared" si="0"/>
        <v>0</v>
      </c>
      <c r="J22" s="45" t="str">
        <f t="shared" si="1"/>
        <v/>
      </c>
    </row>
    <row r="23" spans="2:10" x14ac:dyDescent="0.3">
      <c r="B23" s="53" t="s">
        <v>68</v>
      </c>
      <c r="C23" s="151"/>
      <c r="D23" s="152"/>
      <c r="E23" s="112"/>
      <c r="F23" s="100">
        <f>E23*'Supporting data'!$S$5</f>
        <v>0</v>
      </c>
      <c r="G23" s="40"/>
      <c r="H23" s="92">
        <f>IFERROR(VLOOKUP(G23,'Supporting data'!$I$15:$J$182,2,FALSE)*Výjezdy!F23,0)</f>
        <v>0</v>
      </c>
      <c r="I23" s="32">
        <f t="shared" si="0"/>
        <v>0</v>
      </c>
      <c r="J23" s="45" t="str">
        <f t="shared" si="1"/>
        <v/>
      </c>
    </row>
    <row r="24" spans="2:10" x14ac:dyDescent="0.3">
      <c r="B24" s="53" t="s">
        <v>69</v>
      </c>
      <c r="C24" s="151"/>
      <c r="D24" s="152"/>
      <c r="E24" s="112"/>
      <c r="F24" s="100">
        <f>E24*'Supporting data'!$S$5</f>
        <v>0</v>
      </c>
      <c r="G24" s="40"/>
      <c r="H24" s="92">
        <f>IFERROR(VLOOKUP(G24,'Supporting data'!$I$15:$J$182,2,FALSE)*Výjezdy!F24,0)</f>
        <v>0</v>
      </c>
      <c r="I24" s="32">
        <f t="shared" si="0"/>
        <v>0</v>
      </c>
      <c r="J24" s="45" t="str">
        <f t="shared" si="1"/>
        <v/>
      </c>
    </row>
    <row r="25" spans="2:10" x14ac:dyDescent="0.3">
      <c r="B25" s="53" t="s">
        <v>70</v>
      </c>
      <c r="C25" s="151"/>
      <c r="D25" s="152"/>
      <c r="E25" s="112"/>
      <c r="F25" s="100">
        <f>E25*'Supporting data'!$S$5</f>
        <v>0</v>
      </c>
      <c r="G25" s="40"/>
      <c r="H25" s="92">
        <f>IFERROR(VLOOKUP(G25,'Supporting data'!$I$15:$J$182,2,FALSE)*Výjezdy!F25,0)</f>
        <v>0</v>
      </c>
      <c r="I25" s="32">
        <f t="shared" si="0"/>
        <v>0</v>
      </c>
      <c r="J25" s="45" t="str">
        <f t="shared" si="1"/>
        <v/>
      </c>
    </row>
    <row r="26" spans="2:10" x14ac:dyDescent="0.3">
      <c r="B26" s="53" t="s">
        <v>71</v>
      </c>
      <c r="C26" s="151"/>
      <c r="D26" s="152"/>
      <c r="E26" s="112"/>
      <c r="F26" s="100">
        <f>E26*'Supporting data'!$S$5</f>
        <v>0</v>
      </c>
      <c r="G26" s="40"/>
      <c r="H26" s="92">
        <f>IFERROR(VLOOKUP(G26,'Supporting data'!$I$15:$J$182,2,FALSE)*Výjezdy!F26,0)</f>
        <v>0</v>
      </c>
      <c r="I26" s="32">
        <f t="shared" si="0"/>
        <v>0</v>
      </c>
      <c r="J26" s="45" t="str">
        <f t="shared" si="1"/>
        <v/>
      </c>
    </row>
    <row r="27" spans="2:10" x14ac:dyDescent="0.3">
      <c r="B27" s="53" t="s">
        <v>72</v>
      </c>
      <c r="C27" s="151"/>
      <c r="D27" s="152"/>
      <c r="E27" s="112"/>
      <c r="F27" s="100">
        <f>E27*'Supporting data'!$S$5</f>
        <v>0</v>
      </c>
      <c r="G27" s="40"/>
      <c r="H27" s="92">
        <f>IFERROR(VLOOKUP(G27,'Supporting data'!$I$15:$J$182,2,FALSE)*Výjezdy!F27,0)</f>
        <v>0</v>
      </c>
      <c r="I27" s="32">
        <f t="shared" si="0"/>
        <v>0</v>
      </c>
      <c r="J27" s="45" t="str">
        <f t="shared" si="1"/>
        <v/>
      </c>
    </row>
    <row r="28" spans="2:10" x14ac:dyDescent="0.3">
      <c r="B28" s="53" t="s">
        <v>73</v>
      </c>
      <c r="C28" s="151"/>
      <c r="D28" s="152"/>
      <c r="E28" s="112"/>
      <c r="F28" s="100">
        <f>E28*'Supporting data'!$S$5</f>
        <v>0</v>
      </c>
      <c r="G28" s="40"/>
      <c r="H28" s="92">
        <f>IFERROR(VLOOKUP(G28,'Supporting data'!$I$15:$J$182,2,FALSE)*Výjezdy!F28,0)</f>
        <v>0</v>
      </c>
      <c r="I28" s="32">
        <f t="shared" si="0"/>
        <v>0</v>
      </c>
      <c r="J28" s="45" t="str">
        <f t="shared" si="1"/>
        <v/>
      </c>
    </row>
    <row r="29" spans="2:10" x14ac:dyDescent="0.3">
      <c r="B29" s="53" t="s">
        <v>74</v>
      </c>
      <c r="C29" s="151"/>
      <c r="D29" s="152"/>
      <c r="E29" s="112"/>
      <c r="F29" s="100">
        <f>E29*'Supporting data'!$S$5</f>
        <v>0</v>
      </c>
      <c r="G29" s="40"/>
      <c r="H29" s="92">
        <f>IFERROR(VLOOKUP(G29,'Supporting data'!$I$15:$J$182,2,FALSE)*Výjezdy!F29,0)</f>
        <v>0</v>
      </c>
      <c r="I29" s="32">
        <f t="shared" si="0"/>
        <v>0</v>
      </c>
      <c r="J29" s="45" t="str">
        <f t="shared" si="1"/>
        <v/>
      </c>
    </row>
    <row r="30" spans="2:10" x14ac:dyDescent="0.3">
      <c r="B30" s="53" t="s">
        <v>75</v>
      </c>
      <c r="C30" s="151"/>
      <c r="D30" s="152"/>
      <c r="E30" s="112"/>
      <c r="F30" s="100">
        <f>E30*'Supporting data'!$S$5</f>
        <v>0</v>
      </c>
      <c r="G30" s="40"/>
      <c r="H30" s="92">
        <f>IFERROR(VLOOKUP(G30,'Supporting data'!$I$15:$J$182,2,FALSE)*Výjezdy!F30,0)</f>
        <v>0</v>
      </c>
      <c r="I30" s="32">
        <f t="shared" si="0"/>
        <v>0</v>
      </c>
      <c r="J30" s="45" t="str">
        <f t="shared" si="1"/>
        <v/>
      </c>
    </row>
    <row r="31" spans="2:10" x14ac:dyDescent="0.3">
      <c r="B31" s="53" t="s">
        <v>76</v>
      </c>
      <c r="C31" s="151"/>
      <c r="D31" s="152"/>
      <c r="E31" s="112"/>
      <c r="F31" s="100">
        <f>E31*'Supporting data'!$S$5</f>
        <v>0</v>
      </c>
      <c r="G31" s="40"/>
      <c r="H31" s="92">
        <f>IFERROR(VLOOKUP(G31,'Supporting data'!$I$15:$J$182,2,FALSE)*Výjezdy!F31,0)</f>
        <v>0</v>
      </c>
      <c r="I31" s="32">
        <f t="shared" si="0"/>
        <v>0</v>
      </c>
      <c r="J31" s="45" t="str">
        <f t="shared" si="1"/>
        <v/>
      </c>
    </row>
    <row r="32" spans="2:10" x14ac:dyDescent="0.3">
      <c r="B32" s="53" t="s">
        <v>77</v>
      </c>
      <c r="C32" s="151"/>
      <c r="D32" s="152"/>
      <c r="E32" s="112"/>
      <c r="F32" s="100">
        <f>E32*'Supporting data'!$S$5</f>
        <v>0</v>
      </c>
      <c r="G32" s="40"/>
      <c r="H32" s="92">
        <f>IFERROR(VLOOKUP(G32,'Supporting data'!$I$15:$J$182,2,FALSE)*Výjezdy!F32,0)</f>
        <v>0</v>
      </c>
      <c r="I32" s="32">
        <f t="shared" si="0"/>
        <v>0</v>
      </c>
      <c r="J32" s="45" t="str">
        <f t="shared" si="1"/>
        <v/>
      </c>
    </row>
    <row r="33" spans="2:10" x14ac:dyDescent="0.3">
      <c r="B33" s="53" t="s">
        <v>78</v>
      </c>
      <c r="C33" s="151"/>
      <c r="D33" s="152"/>
      <c r="E33" s="112"/>
      <c r="F33" s="100">
        <f>E33*'Supporting data'!$S$5</f>
        <v>0</v>
      </c>
      <c r="G33" s="40"/>
      <c r="H33" s="92">
        <f>IFERROR(VLOOKUP(G33,'Supporting data'!$I$15:$J$182,2,FALSE)*Výjezdy!F33,0)</f>
        <v>0</v>
      </c>
      <c r="I33" s="32">
        <f t="shared" si="0"/>
        <v>0</v>
      </c>
      <c r="J33" s="45" t="str">
        <f t="shared" si="1"/>
        <v/>
      </c>
    </row>
    <row r="34" spans="2:10" x14ac:dyDescent="0.3">
      <c r="B34" s="53" t="s">
        <v>79</v>
      </c>
      <c r="C34" s="151"/>
      <c r="D34" s="152"/>
      <c r="E34" s="112"/>
      <c r="F34" s="100">
        <f>E34*'Supporting data'!$S$5</f>
        <v>0</v>
      </c>
      <c r="G34" s="40"/>
      <c r="H34" s="92">
        <f>IFERROR(VLOOKUP(G34,'Supporting data'!$I$15:$J$182,2,FALSE)*Výjezdy!F34,0)</f>
        <v>0</v>
      </c>
      <c r="I34" s="32">
        <f t="shared" si="0"/>
        <v>0</v>
      </c>
      <c r="J34" s="45" t="str">
        <f t="shared" si="1"/>
        <v/>
      </c>
    </row>
    <row r="35" spans="2:10" x14ac:dyDescent="0.3">
      <c r="B35" s="53" t="s">
        <v>80</v>
      </c>
      <c r="C35" s="151"/>
      <c r="D35" s="152"/>
      <c r="E35" s="112"/>
      <c r="F35" s="100">
        <f>E35*'Supporting data'!$S$5</f>
        <v>0</v>
      </c>
      <c r="G35" s="40"/>
      <c r="H35" s="92">
        <f>IFERROR(VLOOKUP(G35,'Supporting data'!$I$15:$J$182,2,FALSE)*Výjezdy!F35,0)</f>
        <v>0</v>
      </c>
      <c r="I35" s="32">
        <f t="shared" si="0"/>
        <v>0</v>
      </c>
      <c r="J35" s="45" t="str">
        <f t="shared" si="1"/>
        <v/>
      </c>
    </row>
    <row r="36" spans="2:10" x14ac:dyDescent="0.3">
      <c r="B36" s="53" t="s">
        <v>81</v>
      </c>
      <c r="C36" s="151"/>
      <c r="D36" s="152"/>
      <c r="E36" s="112"/>
      <c r="F36" s="100">
        <f>E36*'Supporting data'!$S$5</f>
        <v>0</v>
      </c>
      <c r="G36" s="40"/>
      <c r="H36" s="92">
        <f>IFERROR(VLOOKUP(G36,'Supporting data'!$I$15:$J$182,2,FALSE)*Výjezdy!F36,0)</f>
        <v>0</v>
      </c>
      <c r="I36" s="32">
        <f t="shared" si="0"/>
        <v>0</v>
      </c>
      <c r="J36" s="45" t="str">
        <f t="shared" si="1"/>
        <v/>
      </c>
    </row>
    <row r="37" spans="2:10" x14ac:dyDescent="0.3">
      <c r="B37" s="53" t="s">
        <v>82</v>
      </c>
      <c r="C37" s="151"/>
      <c r="D37" s="152"/>
      <c r="E37" s="112"/>
      <c r="F37" s="100">
        <f>E37*'Supporting data'!$S$5</f>
        <v>0</v>
      </c>
      <c r="G37" s="40"/>
      <c r="H37" s="92">
        <f>IFERROR(VLOOKUP(G37,'Supporting data'!$I$15:$J$182,2,FALSE)*Výjezdy!F37,0)</f>
        <v>0</v>
      </c>
      <c r="I37" s="32">
        <f t="shared" si="0"/>
        <v>0</v>
      </c>
      <c r="J37" s="45" t="str">
        <f t="shared" si="1"/>
        <v/>
      </c>
    </row>
    <row r="38" spans="2:10" x14ac:dyDescent="0.3">
      <c r="B38" s="53" t="s">
        <v>83</v>
      </c>
      <c r="C38" s="151"/>
      <c r="D38" s="152"/>
      <c r="E38" s="112"/>
      <c r="F38" s="100">
        <f>E38*'Supporting data'!$S$5</f>
        <v>0</v>
      </c>
      <c r="G38" s="40"/>
      <c r="H38" s="92">
        <f>IFERROR(VLOOKUP(G38,'Supporting data'!$I$15:$J$182,2,FALSE)*Výjezdy!F38,0)</f>
        <v>0</v>
      </c>
      <c r="I38" s="32">
        <f t="shared" si="0"/>
        <v>0</v>
      </c>
      <c r="J38" s="45" t="str">
        <f t="shared" si="1"/>
        <v/>
      </c>
    </row>
    <row r="39" spans="2:10" x14ac:dyDescent="0.3">
      <c r="B39" s="53" t="s">
        <v>84</v>
      </c>
      <c r="C39" s="151"/>
      <c r="D39" s="152"/>
      <c r="E39" s="112"/>
      <c r="F39" s="100">
        <f>E39*'Supporting data'!$S$5</f>
        <v>0</v>
      </c>
      <c r="G39" s="40"/>
      <c r="H39" s="92">
        <f>IFERROR(VLOOKUP(G39,'Supporting data'!$I$15:$J$182,2,FALSE)*Výjezdy!F39,0)</f>
        <v>0</v>
      </c>
      <c r="I39" s="32">
        <f t="shared" si="0"/>
        <v>0</v>
      </c>
      <c r="J39" s="45" t="str">
        <f t="shared" si="1"/>
        <v/>
      </c>
    </row>
    <row r="40" spans="2:10" x14ac:dyDescent="0.3">
      <c r="B40" s="53" t="s">
        <v>85</v>
      </c>
      <c r="C40" s="151"/>
      <c r="D40" s="152"/>
      <c r="E40" s="112"/>
      <c r="F40" s="100">
        <f>E40*'Supporting data'!$S$5</f>
        <v>0</v>
      </c>
      <c r="G40" s="40"/>
      <c r="H40" s="92">
        <f>IFERROR(VLOOKUP(G40,'Supporting data'!$I$15:$J$182,2,FALSE)*Výjezdy!F40,0)</f>
        <v>0</v>
      </c>
      <c r="I40" s="32">
        <f t="shared" si="0"/>
        <v>0</v>
      </c>
      <c r="J40" s="45" t="str">
        <f t="shared" si="1"/>
        <v/>
      </c>
    </row>
    <row r="41" spans="2:10" x14ac:dyDescent="0.3">
      <c r="B41" s="53" t="s">
        <v>86</v>
      </c>
      <c r="C41" s="151"/>
      <c r="D41" s="152"/>
      <c r="E41" s="112"/>
      <c r="F41" s="100">
        <f>E41*'Supporting data'!$S$5</f>
        <v>0</v>
      </c>
      <c r="G41" s="40"/>
      <c r="H41" s="92">
        <f>IFERROR(VLOOKUP(G41,'Supporting data'!$I$15:$J$182,2,FALSE)*Výjezdy!F41,0)</f>
        <v>0</v>
      </c>
      <c r="I41" s="32">
        <f t="shared" si="0"/>
        <v>0</v>
      </c>
      <c r="J41" s="45" t="str">
        <f t="shared" si="1"/>
        <v/>
      </c>
    </row>
    <row r="42" spans="2:10" x14ac:dyDescent="0.3">
      <c r="B42" s="53" t="s">
        <v>87</v>
      </c>
      <c r="C42" s="151"/>
      <c r="D42" s="152"/>
      <c r="E42" s="112"/>
      <c r="F42" s="100">
        <f>E42*'Supporting data'!$S$5</f>
        <v>0</v>
      </c>
      <c r="G42" s="40"/>
      <c r="H42" s="92">
        <f>IFERROR(VLOOKUP(G42,'Supporting data'!$I$15:$J$182,2,FALSE)*Výjezdy!F42,0)</f>
        <v>0</v>
      </c>
      <c r="I42" s="32">
        <f t="shared" si="0"/>
        <v>0</v>
      </c>
      <c r="J42" s="45" t="str">
        <f t="shared" si="1"/>
        <v/>
      </c>
    </row>
    <row r="43" spans="2:10" x14ac:dyDescent="0.3">
      <c r="B43" s="53" t="s">
        <v>88</v>
      </c>
      <c r="C43" s="151"/>
      <c r="D43" s="152"/>
      <c r="E43" s="112"/>
      <c r="F43" s="100">
        <f>E43*'Supporting data'!$S$5</f>
        <v>0</v>
      </c>
      <c r="G43" s="40"/>
      <c r="H43" s="92">
        <f>IFERROR(VLOOKUP(G43,'Supporting data'!$I$15:$J$182,2,FALSE)*Výjezdy!F43,0)</f>
        <v>0</v>
      </c>
      <c r="I43" s="32">
        <f t="shared" si="0"/>
        <v>0</v>
      </c>
      <c r="J43" s="45" t="str">
        <f t="shared" si="1"/>
        <v/>
      </c>
    </row>
    <row r="44" spans="2:10" x14ac:dyDescent="0.3">
      <c r="B44" s="53" t="s">
        <v>89</v>
      </c>
      <c r="C44" s="151"/>
      <c r="D44" s="152"/>
      <c r="E44" s="112"/>
      <c r="F44" s="100">
        <f>E44*'Supporting data'!$S$5</f>
        <v>0</v>
      </c>
      <c r="G44" s="40"/>
      <c r="H44" s="92">
        <f>IFERROR(VLOOKUP(G44,'Supporting data'!$I$15:$J$182,2,FALSE)*Výjezdy!F44,0)</f>
        <v>0</v>
      </c>
      <c r="I44" s="32">
        <f t="shared" si="0"/>
        <v>0</v>
      </c>
      <c r="J44" s="45" t="str">
        <f t="shared" si="1"/>
        <v/>
      </c>
    </row>
    <row r="45" spans="2:10" x14ac:dyDescent="0.3">
      <c r="B45" s="53" t="s">
        <v>90</v>
      </c>
      <c r="C45" s="151"/>
      <c r="D45" s="152"/>
      <c r="E45" s="112"/>
      <c r="F45" s="100">
        <f>E45*'Supporting data'!$S$5</f>
        <v>0</v>
      </c>
      <c r="G45" s="40"/>
      <c r="H45" s="92">
        <f>IFERROR(VLOOKUP(G45,'Supporting data'!$I$15:$J$182,2,FALSE)*Výjezdy!F45,0)</f>
        <v>0</v>
      </c>
      <c r="I45" s="32">
        <f t="shared" si="0"/>
        <v>0</v>
      </c>
      <c r="J45" s="45" t="str">
        <f t="shared" si="1"/>
        <v/>
      </c>
    </row>
    <row r="46" spans="2:10" x14ac:dyDescent="0.3">
      <c r="B46" s="53" t="s">
        <v>91</v>
      </c>
      <c r="C46" s="151"/>
      <c r="D46" s="152"/>
      <c r="E46" s="112"/>
      <c r="F46" s="100">
        <f>E46*'Supporting data'!$S$5</f>
        <v>0</v>
      </c>
      <c r="G46" s="40"/>
      <c r="H46" s="92">
        <f>IFERROR(VLOOKUP(G46,'Supporting data'!$I$15:$J$182,2,FALSE)*Výjezdy!F46,0)</f>
        <v>0</v>
      </c>
      <c r="I46" s="32">
        <f t="shared" si="0"/>
        <v>0</v>
      </c>
      <c r="J46" s="45" t="str">
        <f t="shared" si="1"/>
        <v/>
      </c>
    </row>
    <row r="47" spans="2:10" x14ac:dyDescent="0.3">
      <c r="B47" s="53" t="s">
        <v>92</v>
      </c>
      <c r="C47" s="151"/>
      <c r="D47" s="152"/>
      <c r="E47" s="112"/>
      <c r="F47" s="100">
        <f>E47*'Supporting data'!$S$5</f>
        <v>0</v>
      </c>
      <c r="G47" s="40"/>
      <c r="H47" s="92">
        <f>IFERROR(VLOOKUP(G47,'Supporting data'!$I$15:$J$182,2,FALSE)*Výjezdy!F47,0)</f>
        <v>0</v>
      </c>
      <c r="I47" s="32">
        <f t="shared" si="0"/>
        <v>0</v>
      </c>
      <c r="J47" s="45" t="str">
        <f t="shared" si="1"/>
        <v/>
      </c>
    </row>
    <row r="48" spans="2:10" x14ac:dyDescent="0.3">
      <c r="B48" s="53" t="s">
        <v>93</v>
      </c>
      <c r="C48" s="151"/>
      <c r="D48" s="152"/>
      <c r="E48" s="112"/>
      <c r="F48" s="100">
        <f>E48*'Supporting data'!$S$5</f>
        <v>0</v>
      </c>
      <c r="G48" s="40"/>
      <c r="H48" s="92">
        <f>IFERROR(VLOOKUP(G48,'Supporting data'!$I$15:$J$182,2,FALSE)*Výjezdy!F48,0)</f>
        <v>0</v>
      </c>
      <c r="I48" s="32">
        <f t="shared" si="0"/>
        <v>0</v>
      </c>
      <c r="J48" s="45" t="str">
        <f t="shared" si="1"/>
        <v/>
      </c>
    </row>
    <row r="49" spans="2:10" x14ac:dyDescent="0.3">
      <c r="B49" s="53" t="s">
        <v>94</v>
      </c>
      <c r="C49" s="151"/>
      <c r="D49" s="152"/>
      <c r="E49" s="112"/>
      <c r="F49" s="100">
        <f>E49*'Supporting data'!$S$5</f>
        <v>0</v>
      </c>
      <c r="G49" s="40"/>
      <c r="H49" s="92">
        <f>IFERROR(VLOOKUP(G49,'Supporting data'!$I$15:$J$182,2,FALSE)*Výjezdy!F49,0)</f>
        <v>0</v>
      </c>
      <c r="I49" s="32">
        <f t="shared" si="0"/>
        <v>0</v>
      </c>
      <c r="J49" s="45" t="str">
        <f t="shared" si="1"/>
        <v/>
      </c>
    </row>
    <row r="50" spans="2:10" x14ac:dyDescent="0.3">
      <c r="B50" s="53" t="s">
        <v>95</v>
      </c>
      <c r="C50" s="151"/>
      <c r="D50" s="152"/>
      <c r="E50" s="112"/>
      <c r="F50" s="100">
        <f>E50*'Supporting data'!$S$5</f>
        <v>0</v>
      </c>
      <c r="G50" s="40"/>
      <c r="H50" s="92">
        <f>IFERROR(VLOOKUP(G50,'Supporting data'!$I$15:$J$182,2,FALSE)*Výjezdy!F50,0)</f>
        <v>0</v>
      </c>
      <c r="I50" s="32">
        <f t="shared" si="0"/>
        <v>0</v>
      </c>
      <c r="J50" s="45" t="str">
        <f t="shared" si="1"/>
        <v/>
      </c>
    </row>
    <row r="51" spans="2:10" x14ac:dyDescent="0.3">
      <c r="B51" s="53" t="s">
        <v>96</v>
      </c>
      <c r="C51" s="151"/>
      <c r="D51" s="152"/>
      <c r="E51" s="112"/>
      <c r="F51" s="100">
        <f>E51*'Supporting data'!$S$5</f>
        <v>0</v>
      </c>
      <c r="G51" s="40"/>
      <c r="H51" s="92">
        <f>IFERROR(VLOOKUP(G51,'Supporting data'!$I$15:$J$182,2,FALSE)*Výjezdy!F51,0)</f>
        <v>0</v>
      </c>
      <c r="I51" s="32">
        <f t="shared" si="0"/>
        <v>0</v>
      </c>
      <c r="J51" s="45" t="str">
        <f t="shared" si="1"/>
        <v/>
      </c>
    </row>
    <row r="52" spans="2:10" x14ac:dyDescent="0.3">
      <c r="B52" s="53" t="s">
        <v>97</v>
      </c>
      <c r="C52" s="151"/>
      <c r="D52" s="152"/>
      <c r="E52" s="112"/>
      <c r="F52" s="100">
        <f>E52*'Supporting data'!$S$5</f>
        <v>0</v>
      </c>
      <c r="G52" s="40"/>
      <c r="H52" s="92">
        <f>IFERROR(VLOOKUP(G52,'Supporting data'!$I$15:$J$182,2,FALSE)*Výjezdy!F52,0)</f>
        <v>0</v>
      </c>
      <c r="I52" s="32">
        <f t="shared" si="0"/>
        <v>0</v>
      </c>
      <c r="J52" s="45" t="str">
        <f t="shared" si="1"/>
        <v/>
      </c>
    </row>
    <row r="53" spans="2:10" x14ac:dyDescent="0.3">
      <c r="B53" s="53" t="s">
        <v>98</v>
      </c>
      <c r="C53" s="151"/>
      <c r="D53" s="152"/>
      <c r="E53" s="112"/>
      <c r="F53" s="100">
        <f>E53*'Supporting data'!$S$5</f>
        <v>0</v>
      </c>
      <c r="G53" s="40"/>
      <c r="H53" s="92">
        <f>IFERROR(VLOOKUP(G53,'Supporting data'!$I$15:$J$182,2,FALSE)*Výjezdy!F53,0)</f>
        <v>0</v>
      </c>
      <c r="I53" s="32">
        <f t="shared" si="0"/>
        <v>0</v>
      </c>
      <c r="J53" s="45" t="str">
        <f t="shared" si="1"/>
        <v/>
      </c>
    </row>
    <row r="54" spans="2:10" x14ac:dyDescent="0.3">
      <c r="B54" s="53" t="s">
        <v>99</v>
      </c>
      <c r="C54" s="151"/>
      <c r="D54" s="152"/>
      <c r="E54" s="112"/>
      <c r="F54" s="100">
        <f>E54*'Supporting data'!$S$5</f>
        <v>0</v>
      </c>
      <c r="G54" s="40"/>
      <c r="H54" s="92">
        <f>IFERROR(VLOOKUP(G54,'Supporting data'!$I$15:$J$182,2,FALSE)*Výjezdy!F54,0)</f>
        <v>0</v>
      </c>
      <c r="I54" s="32">
        <f t="shared" si="0"/>
        <v>0</v>
      </c>
      <c r="J54" s="45" t="str">
        <f t="shared" si="1"/>
        <v/>
      </c>
    </row>
    <row r="55" spans="2:10" x14ac:dyDescent="0.3">
      <c r="B55" s="53" t="s">
        <v>100</v>
      </c>
      <c r="C55" s="151"/>
      <c r="D55" s="152"/>
      <c r="E55" s="112"/>
      <c r="F55" s="100">
        <f>E55*'Supporting data'!$S$5</f>
        <v>0</v>
      </c>
      <c r="G55" s="40"/>
      <c r="H55" s="92">
        <f>IFERROR(VLOOKUP(G55,'Supporting data'!$I$15:$J$182,2,FALSE)*Výjezdy!F55,0)</f>
        <v>0</v>
      </c>
      <c r="I55" s="32">
        <f t="shared" si="0"/>
        <v>0</v>
      </c>
      <c r="J55" s="45" t="str">
        <f t="shared" si="1"/>
        <v/>
      </c>
    </row>
    <row r="56" spans="2:10" x14ac:dyDescent="0.3">
      <c r="B56" s="53" t="s">
        <v>101</v>
      </c>
      <c r="C56" s="151"/>
      <c r="D56" s="152"/>
      <c r="E56" s="112"/>
      <c r="F56" s="100">
        <f>E56*'Supporting data'!$S$5</f>
        <v>0</v>
      </c>
      <c r="G56" s="40"/>
      <c r="H56" s="92">
        <f>IFERROR(VLOOKUP(G56,'Supporting data'!$I$15:$J$182,2,FALSE)*Výjezdy!F56,0)</f>
        <v>0</v>
      </c>
      <c r="I56" s="32">
        <f t="shared" si="0"/>
        <v>0</v>
      </c>
      <c r="J56" s="45" t="str">
        <f t="shared" si="1"/>
        <v/>
      </c>
    </row>
    <row r="57" spans="2:10" x14ac:dyDescent="0.3">
      <c r="B57" s="53" t="s">
        <v>102</v>
      </c>
      <c r="C57" s="151"/>
      <c r="D57" s="152"/>
      <c r="E57" s="112"/>
      <c r="F57" s="100">
        <f>E57*'Supporting data'!$S$5</f>
        <v>0</v>
      </c>
      <c r="G57" s="40"/>
      <c r="H57" s="92">
        <f>IFERROR(VLOOKUP(G57,'Supporting data'!$I$15:$J$182,2,FALSE)*Výjezdy!F57,0)</f>
        <v>0</v>
      </c>
      <c r="I57" s="32">
        <f t="shared" si="0"/>
        <v>0</v>
      </c>
      <c r="J57" s="45" t="str">
        <f t="shared" si="1"/>
        <v/>
      </c>
    </row>
    <row r="58" spans="2:10" x14ac:dyDescent="0.3">
      <c r="B58" s="53" t="s">
        <v>103</v>
      </c>
      <c r="C58" s="151"/>
      <c r="D58" s="152"/>
      <c r="E58" s="112"/>
      <c r="F58" s="100">
        <f>E58*'Supporting data'!$S$5</f>
        <v>0</v>
      </c>
      <c r="G58" s="40"/>
      <c r="H58" s="92">
        <f>IFERROR(VLOOKUP(G58,'Supporting data'!$I$15:$J$182,2,FALSE)*Výjezdy!F58,0)</f>
        <v>0</v>
      </c>
      <c r="I58" s="32">
        <f t="shared" si="0"/>
        <v>0</v>
      </c>
      <c r="J58" s="45" t="str">
        <f t="shared" si="1"/>
        <v/>
      </c>
    </row>
    <row r="59" spans="2:10" x14ac:dyDescent="0.3">
      <c r="B59" s="53" t="s">
        <v>104</v>
      </c>
      <c r="C59" s="151"/>
      <c r="D59" s="152"/>
      <c r="E59" s="112"/>
      <c r="F59" s="100">
        <f>E59*'Supporting data'!$S$5</f>
        <v>0</v>
      </c>
      <c r="G59" s="40"/>
      <c r="H59" s="92">
        <f>IFERROR(VLOOKUP(G59,'Supporting data'!$I$15:$J$182,2,FALSE)*Výjezdy!F59,0)</f>
        <v>0</v>
      </c>
      <c r="I59" s="32">
        <f t="shared" si="0"/>
        <v>0</v>
      </c>
      <c r="J59" s="45" t="str">
        <f t="shared" si="1"/>
        <v/>
      </c>
    </row>
    <row r="60" spans="2:10" x14ac:dyDescent="0.3">
      <c r="B60" s="53" t="s">
        <v>105</v>
      </c>
      <c r="C60" s="151"/>
      <c r="D60" s="152"/>
      <c r="E60" s="112"/>
      <c r="F60" s="100">
        <f>E60*'Supporting data'!$S$5</f>
        <v>0</v>
      </c>
      <c r="G60" s="40"/>
      <c r="H60" s="92">
        <f>IFERROR(VLOOKUP(G60,'Supporting data'!$I$15:$J$182,2,FALSE)*Výjezdy!F60,0)</f>
        <v>0</v>
      </c>
      <c r="I60" s="32">
        <f t="shared" si="0"/>
        <v>0</v>
      </c>
      <c r="J60" s="45" t="str">
        <f t="shared" si="1"/>
        <v/>
      </c>
    </row>
    <row r="61" spans="2:10" x14ac:dyDescent="0.3">
      <c r="B61" s="53" t="s">
        <v>106</v>
      </c>
      <c r="C61" s="151"/>
      <c r="D61" s="152"/>
      <c r="E61" s="112"/>
      <c r="F61" s="100">
        <f>E61*'Supporting data'!$S$5</f>
        <v>0</v>
      </c>
      <c r="G61" s="40"/>
      <c r="H61" s="92">
        <f>IFERROR(VLOOKUP(G61,'Supporting data'!$I$15:$J$182,2,FALSE)*Výjezdy!F61,0)</f>
        <v>0</v>
      </c>
      <c r="I61" s="32">
        <f t="shared" si="0"/>
        <v>0</v>
      </c>
      <c r="J61" s="45" t="str">
        <f t="shared" si="1"/>
        <v/>
      </c>
    </row>
    <row r="62" spans="2:10" x14ac:dyDescent="0.3">
      <c r="B62" s="53" t="s">
        <v>107</v>
      </c>
      <c r="C62" s="151"/>
      <c r="D62" s="152"/>
      <c r="E62" s="112"/>
      <c r="F62" s="100">
        <f>E62*'Supporting data'!$S$5</f>
        <v>0</v>
      </c>
      <c r="G62" s="40"/>
      <c r="H62" s="92">
        <f>IFERROR(VLOOKUP(G62,'Supporting data'!$I$15:$J$182,2,FALSE)*Výjezdy!F62,0)</f>
        <v>0</v>
      </c>
      <c r="I62" s="32">
        <f t="shared" si="0"/>
        <v>0</v>
      </c>
      <c r="J62" s="45" t="str">
        <f t="shared" si="1"/>
        <v/>
      </c>
    </row>
    <row r="63" spans="2:10" x14ac:dyDescent="0.3">
      <c r="B63" s="53" t="s">
        <v>108</v>
      </c>
      <c r="C63" s="151"/>
      <c r="D63" s="152"/>
      <c r="E63" s="112"/>
      <c r="F63" s="100">
        <f>E63*'Supporting data'!$S$5</f>
        <v>0</v>
      </c>
      <c r="G63" s="40"/>
      <c r="H63" s="92">
        <f>IFERROR(VLOOKUP(G63,'Supporting data'!$I$15:$J$182,2,FALSE)*Výjezdy!F63,0)</f>
        <v>0</v>
      </c>
      <c r="I63" s="32">
        <f t="shared" si="0"/>
        <v>0</v>
      </c>
      <c r="J63" s="45" t="str">
        <f t="shared" si="1"/>
        <v/>
      </c>
    </row>
    <row r="64" spans="2:10" x14ac:dyDescent="0.3">
      <c r="B64" s="53" t="s">
        <v>109</v>
      </c>
      <c r="C64" s="151"/>
      <c r="D64" s="152"/>
      <c r="E64" s="112"/>
      <c r="F64" s="100">
        <f>E64*'Supporting data'!$S$5</f>
        <v>0</v>
      </c>
      <c r="G64" s="40"/>
      <c r="H64" s="92">
        <f>IFERROR(VLOOKUP(G64,'Supporting data'!$I$15:$J$182,2,FALSE)*Výjezdy!F64,0)</f>
        <v>0</v>
      </c>
      <c r="I64" s="32">
        <f t="shared" si="0"/>
        <v>0</v>
      </c>
      <c r="J64" s="45" t="str">
        <f t="shared" si="1"/>
        <v/>
      </c>
    </row>
    <row r="65" spans="2:10" x14ac:dyDescent="0.3">
      <c r="B65" s="53" t="s">
        <v>110</v>
      </c>
      <c r="C65" s="151"/>
      <c r="D65" s="152"/>
      <c r="E65" s="112"/>
      <c r="F65" s="100">
        <f>E65*'Supporting data'!$S$5</f>
        <v>0</v>
      </c>
      <c r="G65" s="40"/>
      <c r="H65" s="92">
        <f>IFERROR(VLOOKUP(G65,'Supporting data'!$I$15:$J$182,2,FALSE)*Výjezdy!F65,0)</f>
        <v>0</v>
      </c>
      <c r="I65" s="32">
        <f t="shared" si="0"/>
        <v>0</v>
      </c>
      <c r="J65" s="45" t="str">
        <f t="shared" si="1"/>
        <v/>
      </c>
    </row>
    <row r="66" spans="2:10" x14ac:dyDescent="0.3">
      <c r="B66" s="53" t="s">
        <v>111</v>
      </c>
      <c r="C66" s="151"/>
      <c r="D66" s="152"/>
      <c r="E66" s="112"/>
      <c r="F66" s="100">
        <f>E66*'Supporting data'!$S$5</f>
        <v>0</v>
      </c>
      <c r="G66" s="40"/>
      <c r="H66" s="92">
        <f>IFERROR(VLOOKUP(G66,'Supporting data'!$I$15:$J$182,2,FALSE)*Výjezdy!F66,0)</f>
        <v>0</v>
      </c>
      <c r="I66" s="32">
        <f t="shared" si="0"/>
        <v>0</v>
      </c>
      <c r="J66" s="45" t="str">
        <f t="shared" si="1"/>
        <v/>
      </c>
    </row>
    <row r="67" spans="2:10" x14ac:dyDescent="0.3">
      <c r="B67" s="53" t="s">
        <v>112</v>
      </c>
      <c r="C67" s="151"/>
      <c r="D67" s="152"/>
      <c r="E67" s="112"/>
      <c r="F67" s="100">
        <f>E67*'Supporting data'!$S$5</f>
        <v>0</v>
      </c>
      <c r="G67" s="40"/>
      <c r="H67" s="92">
        <f>IFERROR(VLOOKUP(G67,'Supporting data'!$I$15:$J$182,2,FALSE)*Výjezdy!F67,0)</f>
        <v>0</v>
      </c>
      <c r="I67" s="32">
        <f t="shared" si="0"/>
        <v>0</v>
      </c>
      <c r="J67" s="45" t="str">
        <f t="shared" si="1"/>
        <v/>
      </c>
    </row>
    <row r="68" spans="2:10" x14ac:dyDescent="0.3">
      <c r="B68" s="53" t="s">
        <v>113</v>
      </c>
      <c r="C68" s="151"/>
      <c r="D68" s="152"/>
      <c r="E68" s="112"/>
      <c r="F68" s="100">
        <f>E68*'Supporting data'!$S$5</f>
        <v>0</v>
      </c>
      <c r="G68" s="40"/>
      <c r="H68" s="92">
        <f>IFERROR(VLOOKUP(G68,'Supporting data'!$I$15:$J$182,2,FALSE)*Výjezdy!F68,0)</f>
        <v>0</v>
      </c>
      <c r="I68" s="32">
        <f t="shared" si="0"/>
        <v>0</v>
      </c>
      <c r="J68" s="45" t="str">
        <f t="shared" si="1"/>
        <v/>
      </c>
    </row>
    <row r="69" spans="2:10" x14ac:dyDescent="0.3">
      <c r="B69" s="53" t="s">
        <v>114</v>
      </c>
      <c r="C69" s="151"/>
      <c r="D69" s="152"/>
      <c r="E69" s="112"/>
      <c r="F69" s="100">
        <f>E69*'Supporting data'!$S$5</f>
        <v>0</v>
      </c>
      <c r="G69" s="40"/>
      <c r="H69" s="92">
        <f>IFERROR(VLOOKUP(G69,'Supporting data'!$I$15:$J$182,2,FALSE)*Výjezdy!F69,0)</f>
        <v>0</v>
      </c>
      <c r="I69" s="32">
        <f t="shared" si="0"/>
        <v>0</v>
      </c>
      <c r="J69" s="45" t="str">
        <f t="shared" si="1"/>
        <v/>
      </c>
    </row>
    <row r="70" spans="2:10" x14ac:dyDescent="0.3">
      <c r="B70" s="53" t="s">
        <v>115</v>
      </c>
      <c r="C70" s="151"/>
      <c r="D70" s="152"/>
      <c r="E70" s="112"/>
      <c r="F70" s="100">
        <f>E70*'Supporting data'!$S$5</f>
        <v>0</v>
      </c>
      <c r="G70" s="40"/>
      <c r="H70" s="92">
        <f>IFERROR(VLOOKUP(G70,'Supporting data'!$I$15:$J$182,2,FALSE)*Výjezdy!F70,0)</f>
        <v>0</v>
      </c>
      <c r="I70" s="32">
        <f t="shared" si="0"/>
        <v>0</v>
      </c>
      <c r="J70" s="45" t="str">
        <f t="shared" si="1"/>
        <v/>
      </c>
    </row>
    <row r="71" spans="2:10" x14ac:dyDescent="0.3">
      <c r="B71" s="53" t="s">
        <v>116</v>
      </c>
      <c r="C71" s="151"/>
      <c r="D71" s="152"/>
      <c r="E71" s="112"/>
      <c r="F71" s="100">
        <f>E71*'Supporting data'!$S$5</f>
        <v>0</v>
      </c>
      <c r="G71" s="40"/>
      <c r="H71" s="92">
        <f>IFERROR(VLOOKUP(G71,'Supporting data'!$I$15:$J$182,2,FALSE)*Výjezdy!F71,0)</f>
        <v>0</v>
      </c>
      <c r="I71" s="32">
        <f t="shared" si="0"/>
        <v>0</v>
      </c>
      <c r="J71" s="45" t="str">
        <f t="shared" si="1"/>
        <v/>
      </c>
    </row>
    <row r="72" spans="2:10" x14ac:dyDescent="0.3">
      <c r="B72" s="53" t="s">
        <v>117</v>
      </c>
      <c r="C72" s="151"/>
      <c r="D72" s="152"/>
      <c r="E72" s="112"/>
      <c r="F72" s="100">
        <f>E72*'Supporting data'!$S$5</f>
        <v>0</v>
      </c>
      <c r="G72" s="40"/>
      <c r="H72" s="92">
        <f>IFERROR(VLOOKUP(G72,'Supporting data'!$I$15:$J$182,2,FALSE)*Výjezdy!F72,0)</f>
        <v>0</v>
      </c>
      <c r="I72" s="32">
        <f t="shared" si="0"/>
        <v>0</v>
      </c>
      <c r="J72" s="45" t="str">
        <f t="shared" si="1"/>
        <v/>
      </c>
    </row>
    <row r="73" spans="2:10" x14ac:dyDescent="0.3">
      <c r="B73" s="53" t="s">
        <v>118</v>
      </c>
      <c r="C73" s="151"/>
      <c r="D73" s="152"/>
      <c r="E73" s="112"/>
      <c r="F73" s="100">
        <f>E73*'Supporting data'!$S$5</f>
        <v>0</v>
      </c>
      <c r="G73" s="40"/>
      <c r="H73" s="92">
        <f>IFERROR(VLOOKUP(G73,'Supporting data'!$I$15:$J$182,2,FALSE)*Výjezdy!F73,0)</f>
        <v>0</v>
      </c>
      <c r="I73" s="32">
        <f t="shared" si="0"/>
        <v>0</v>
      </c>
      <c r="J73" s="45" t="str">
        <f t="shared" si="1"/>
        <v/>
      </c>
    </row>
    <row r="74" spans="2:10" x14ac:dyDescent="0.3">
      <c r="B74" s="53" t="s">
        <v>119</v>
      </c>
      <c r="C74" s="151"/>
      <c r="D74" s="152"/>
      <c r="E74" s="112"/>
      <c r="F74" s="100">
        <f>E74*'Supporting data'!$S$5</f>
        <v>0</v>
      </c>
      <c r="G74" s="40"/>
      <c r="H74" s="92">
        <f>IFERROR(VLOOKUP(G74,'Supporting data'!$I$15:$J$182,2,FALSE)*Výjezdy!F74,0)</f>
        <v>0</v>
      </c>
      <c r="I74" s="32">
        <f t="shared" si="0"/>
        <v>0</v>
      </c>
      <c r="J74" s="45" t="str">
        <f t="shared" si="1"/>
        <v/>
      </c>
    </row>
    <row r="75" spans="2:10" x14ac:dyDescent="0.3">
      <c r="B75" s="53" t="s">
        <v>120</v>
      </c>
      <c r="C75" s="151"/>
      <c r="D75" s="152"/>
      <c r="E75" s="112"/>
      <c r="F75" s="100">
        <f>E75*'Supporting data'!$S$5</f>
        <v>0</v>
      </c>
      <c r="G75" s="40"/>
      <c r="H75" s="92">
        <f>IFERROR(VLOOKUP(G75,'Supporting data'!$I$15:$J$182,2,FALSE)*Výjezdy!F75,0)</f>
        <v>0</v>
      </c>
      <c r="I75" s="32">
        <f t="shared" ref="I75:I138" si="2">IF(H75&gt;0,IF(ISTEXT(C75)=TRUE,0,1),0)</f>
        <v>0</v>
      </c>
      <c r="J75" s="45" t="str">
        <f t="shared" ref="J75:J138" si="3">IF(H75&gt;0,1,"")</f>
        <v/>
      </c>
    </row>
    <row r="76" spans="2:10" x14ac:dyDescent="0.3">
      <c r="B76" s="53" t="s">
        <v>121</v>
      </c>
      <c r="C76" s="151"/>
      <c r="D76" s="152"/>
      <c r="E76" s="112"/>
      <c r="F76" s="100">
        <f>E76*'Supporting data'!$S$5</f>
        <v>0</v>
      </c>
      <c r="G76" s="40"/>
      <c r="H76" s="92">
        <f>IFERROR(VLOOKUP(G76,'Supporting data'!$I$15:$J$182,2,FALSE)*Výjezdy!F76,0)</f>
        <v>0</v>
      </c>
      <c r="I76" s="32">
        <f t="shared" si="2"/>
        <v>0</v>
      </c>
      <c r="J76" s="45" t="str">
        <f t="shared" si="3"/>
        <v/>
      </c>
    </row>
    <row r="77" spans="2:10" x14ac:dyDescent="0.3">
      <c r="B77" s="53" t="s">
        <v>122</v>
      </c>
      <c r="C77" s="151"/>
      <c r="D77" s="152"/>
      <c r="E77" s="112"/>
      <c r="F77" s="100">
        <f>E77*'Supporting data'!$S$5</f>
        <v>0</v>
      </c>
      <c r="G77" s="40"/>
      <c r="H77" s="92">
        <f>IFERROR(VLOOKUP(G77,'Supporting data'!$I$15:$J$182,2,FALSE)*Výjezdy!F77,0)</f>
        <v>0</v>
      </c>
      <c r="I77" s="32">
        <f t="shared" si="2"/>
        <v>0</v>
      </c>
      <c r="J77" s="45" t="str">
        <f t="shared" si="3"/>
        <v/>
      </c>
    </row>
    <row r="78" spans="2:10" x14ac:dyDescent="0.3">
      <c r="B78" s="53" t="s">
        <v>123</v>
      </c>
      <c r="C78" s="151"/>
      <c r="D78" s="152"/>
      <c r="E78" s="112"/>
      <c r="F78" s="100">
        <f>E78*'Supporting data'!$S$5</f>
        <v>0</v>
      </c>
      <c r="G78" s="40"/>
      <c r="H78" s="92">
        <f>IFERROR(VLOOKUP(G78,'Supporting data'!$I$15:$J$182,2,FALSE)*Výjezdy!F78,0)</f>
        <v>0</v>
      </c>
      <c r="I78" s="32">
        <f t="shared" si="2"/>
        <v>0</v>
      </c>
      <c r="J78" s="45" t="str">
        <f t="shared" si="3"/>
        <v/>
      </c>
    </row>
    <row r="79" spans="2:10" x14ac:dyDescent="0.3">
      <c r="B79" s="53" t="s">
        <v>124</v>
      </c>
      <c r="C79" s="151"/>
      <c r="D79" s="152"/>
      <c r="E79" s="112"/>
      <c r="F79" s="100">
        <f>E79*'Supporting data'!$S$5</f>
        <v>0</v>
      </c>
      <c r="G79" s="40"/>
      <c r="H79" s="92">
        <f>IFERROR(VLOOKUP(G79,'Supporting data'!$I$15:$J$182,2,FALSE)*Výjezdy!F79,0)</f>
        <v>0</v>
      </c>
      <c r="I79" s="32">
        <f t="shared" si="2"/>
        <v>0</v>
      </c>
      <c r="J79" s="45" t="str">
        <f t="shared" si="3"/>
        <v/>
      </c>
    </row>
    <row r="80" spans="2:10" x14ac:dyDescent="0.3">
      <c r="B80" s="53" t="s">
        <v>125</v>
      </c>
      <c r="C80" s="151"/>
      <c r="D80" s="152"/>
      <c r="E80" s="112"/>
      <c r="F80" s="100">
        <f>E80*'Supporting data'!$S$5</f>
        <v>0</v>
      </c>
      <c r="G80" s="40"/>
      <c r="H80" s="92">
        <f>IFERROR(VLOOKUP(G80,'Supporting data'!$I$15:$J$182,2,FALSE)*Výjezdy!F80,0)</f>
        <v>0</v>
      </c>
      <c r="I80" s="32">
        <f t="shared" si="2"/>
        <v>0</v>
      </c>
      <c r="J80" s="45" t="str">
        <f t="shared" si="3"/>
        <v/>
      </c>
    </row>
    <row r="81" spans="2:10" x14ac:dyDescent="0.3">
      <c r="B81" s="53" t="s">
        <v>126</v>
      </c>
      <c r="C81" s="151"/>
      <c r="D81" s="152"/>
      <c r="E81" s="112"/>
      <c r="F81" s="100">
        <f>E81*'Supporting data'!$S$5</f>
        <v>0</v>
      </c>
      <c r="G81" s="40"/>
      <c r="H81" s="92">
        <f>IFERROR(VLOOKUP(G81,'Supporting data'!$I$15:$J$182,2,FALSE)*Výjezdy!F81,0)</f>
        <v>0</v>
      </c>
      <c r="I81" s="32">
        <f t="shared" si="2"/>
        <v>0</v>
      </c>
      <c r="J81" s="45" t="str">
        <f t="shared" si="3"/>
        <v/>
      </c>
    </row>
    <row r="82" spans="2:10" x14ac:dyDescent="0.3">
      <c r="B82" s="53" t="s">
        <v>127</v>
      </c>
      <c r="C82" s="151"/>
      <c r="D82" s="152"/>
      <c r="E82" s="112"/>
      <c r="F82" s="100">
        <f>E82*'Supporting data'!$S$5</f>
        <v>0</v>
      </c>
      <c r="G82" s="40"/>
      <c r="H82" s="92">
        <f>IFERROR(VLOOKUP(G82,'Supporting data'!$I$15:$J$182,2,FALSE)*Výjezdy!F82,0)</f>
        <v>0</v>
      </c>
      <c r="I82" s="32">
        <f t="shared" si="2"/>
        <v>0</v>
      </c>
      <c r="J82" s="45" t="str">
        <f t="shared" si="3"/>
        <v/>
      </c>
    </row>
    <row r="83" spans="2:10" x14ac:dyDescent="0.3">
      <c r="B83" s="53" t="s">
        <v>128</v>
      </c>
      <c r="C83" s="151"/>
      <c r="D83" s="152"/>
      <c r="E83" s="112"/>
      <c r="F83" s="100">
        <f>E83*'Supporting data'!$S$5</f>
        <v>0</v>
      </c>
      <c r="G83" s="40"/>
      <c r="H83" s="92">
        <f>IFERROR(VLOOKUP(G83,'Supporting data'!$I$15:$J$182,2,FALSE)*Výjezdy!F83,0)</f>
        <v>0</v>
      </c>
      <c r="I83" s="32">
        <f t="shared" si="2"/>
        <v>0</v>
      </c>
      <c r="J83" s="45" t="str">
        <f t="shared" si="3"/>
        <v/>
      </c>
    </row>
    <row r="84" spans="2:10" x14ac:dyDescent="0.3">
      <c r="B84" s="53" t="s">
        <v>129</v>
      </c>
      <c r="C84" s="151"/>
      <c r="D84" s="152"/>
      <c r="E84" s="112"/>
      <c r="F84" s="100">
        <f>E84*'Supporting data'!$S$5</f>
        <v>0</v>
      </c>
      <c r="G84" s="40"/>
      <c r="H84" s="92">
        <f>IFERROR(VLOOKUP(G84,'Supporting data'!$I$15:$J$182,2,FALSE)*Výjezdy!F84,0)</f>
        <v>0</v>
      </c>
      <c r="I84" s="32">
        <f t="shared" si="2"/>
        <v>0</v>
      </c>
      <c r="J84" s="45" t="str">
        <f t="shared" si="3"/>
        <v/>
      </c>
    </row>
    <row r="85" spans="2:10" x14ac:dyDescent="0.3">
      <c r="B85" s="53" t="s">
        <v>130</v>
      </c>
      <c r="C85" s="151"/>
      <c r="D85" s="152"/>
      <c r="E85" s="112"/>
      <c r="F85" s="100">
        <f>E85*'Supporting data'!$S$5</f>
        <v>0</v>
      </c>
      <c r="G85" s="40"/>
      <c r="H85" s="92">
        <f>IFERROR(VLOOKUP(G85,'Supporting data'!$I$15:$J$182,2,FALSE)*Výjezdy!F85,0)</f>
        <v>0</v>
      </c>
      <c r="I85" s="32">
        <f t="shared" si="2"/>
        <v>0</v>
      </c>
      <c r="J85" s="45" t="str">
        <f t="shared" si="3"/>
        <v/>
      </c>
    </row>
    <row r="86" spans="2:10" x14ac:dyDescent="0.3">
      <c r="B86" s="53" t="s">
        <v>131</v>
      </c>
      <c r="C86" s="151"/>
      <c r="D86" s="152"/>
      <c r="E86" s="112"/>
      <c r="F86" s="100">
        <f>E86*'Supporting data'!$S$5</f>
        <v>0</v>
      </c>
      <c r="G86" s="40"/>
      <c r="H86" s="92">
        <f>IFERROR(VLOOKUP(G86,'Supporting data'!$I$15:$J$182,2,FALSE)*Výjezdy!F86,0)</f>
        <v>0</v>
      </c>
      <c r="I86" s="32">
        <f t="shared" si="2"/>
        <v>0</v>
      </c>
      <c r="J86" s="45" t="str">
        <f t="shared" si="3"/>
        <v/>
      </c>
    </row>
    <row r="87" spans="2:10" x14ac:dyDescent="0.3">
      <c r="B87" s="53" t="s">
        <v>132</v>
      </c>
      <c r="C87" s="151"/>
      <c r="D87" s="152"/>
      <c r="E87" s="112"/>
      <c r="F87" s="100">
        <f>E87*'Supporting data'!$S$5</f>
        <v>0</v>
      </c>
      <c r="G87" s="40"/>
      <c r="H87" s="92">
        <f>IFERROR(VLOOKUP(G87,'Supporting data'!$I$15:$J$182,2,FALSE)*Výjezdy!F87,0)</f>
        <v>0</v>
      </c>
      <c r="I87" s="32">
        <f t="shared" si="2"/>
        <v>0</v>
      </c>
      <c r="J87" s="45" t="str">
        <f t="shared" si="3"/>
        <v/>
      </c>
    </row>
    <row r="88" spans="2:10" x14ac:dyDescent="0.3">
      <c r="B88" s="53" t="s">
        <v>133</v>
      </c>
      <c r="C88" s="151"/>
      <c r="D88" s="152"/>
      <c r="E88" s="112"/>
      <c r="F88" s="100">
        <f>E88*'Supporting data'!$S$5</f>
        <v>0</v>
      </c>
      <c r="G88" s="40"/>
      <c r="H88" s="92">
        <f>IFERROR(VLOOKUP(G88,'Supporting data'!$I$15:$J$182,2,FALSE)*Výjezdy!F88,0)</f>
        <v>0</v>
      </c>
      <c r="I88" s="32">
        <f t="shared" si="2"/>
        <v>0</v>
      </c>
      <c r="J88" s="45" t="str">
        <f t="shared" si="3"/>
        <v/>
      </c>
    </row>
    <row r="89" spans="2:10" x14ac:dyDescent="0.3">
      <c r="B89" s="53" t="s">
        <v>134</v>
      </c>
      <c r="C89" s="151"/>
      <c r="D89" s="152"/>
      <c r="E89" s="112"/>
      <c r="F89" s="100">
        <f>E89*'Supporting data'!$S$5</f>
        <v>0</v>
      </c>
      <c r="G89" s="40"/>
      <c r="H89" s="92">
        <f>IFERROR(VLOOKUP(G89,'Supporting data'!$I$15:$J$182,2,FALSE)*Výjezdy!F89,0)</f>
        <v>0</v>
      </c>
      <c r="I89" s="32">
        <f t="shared" si="2"/>
        <v>0</v>
      </c>
      <c r="J89" s="45" t="str">
        <f t="shared" si="3"/>
        <v/>
      </c>
    </row>
    <row r="90" spans="2:10" x14ac:dyDescent="0.3">
      <c r="B90" s="53" t="s">
        <v>135</v>
      </c>
      <c r="C90" s="151"/>
      <c r="D90" s="152"/>
      <c r="E90" s="112"/>
      <c r="F90" s="100">
        <f>E90*'Supporting data'!$S$5</f>
        <v>0</v>
      </c>
      <c r="G90" s="40"/>
      <c r="H90" s="92">
        <f>IFERROR(VLOOKUP(G90,'Supporting data'!$I$15:$J$182,2,FALSE)*Výjezdy!F90,0)</f>
        <v>0</v>
      </c>
      <c r="I90" s="32">
        <f t="shared" si="2"/>
        <v>0</v>
      </c>
      <c r="J90" s="45" t="str">
        <f t="shared" si="3"/>
        <v/>
      </c>
    </row>
    <row r="91" spans="2:10" x14ac:dyDescent="0.3">
      <c r="B91" s="53" t="s">
        <v>136</v>
      </c>
      <c r="C91" s="151"/>
      <c r="D91" s="152"/>
      <c r="E91" s="112"/>
      <c r="F91" s="100">
        <f>E91*'Supporting data'!$S$5</f>
        <v>0</v>
      </c>
      <c r="G91" s="40"/>
      <c r="H91" s="92">
        <f>IFERROR(VLOOKUP(G91,'Supporting data'!$I$15:$J$182,2,FALSE)*Výjezdy!F91,0)</f>
        <v>0</v>
      </c>
      <c r="I91" s="32">
        <f t="shared" si="2"/>
        <v>0</v>
      </c>
      <c r="J91" s="45" t="str">
        <f t="shared" si="3"/>
        <v/>
      </c>
    </row>
    <row r="92" spans="2:10" x14ac:dyDescent="0.3">
      <c r="B92" s="53" t="s">
        <v>137</v>
      </c>
      <c r="C92" s="151"/>
      <c r="D92" s="152"/>
      <c r="E92" s="112"/>
      <c r="F92" s="100">
        <f>E92*'Supporting data'!$S$5</f>
        <v>0</v>
      </c>
      <c r="G92" s="40"/>
      <c r="H92" s="92">
        <f>IFERROR(VLOOKUP(G92,'Supporting data'!$I$15:$J$182,2,FALSE)*Výjezdy!F92,0)</f>
        <v>0</v>
      </c>
      <c r="I92" s="32">
        <f t="shared" si="2"/>
        <v>0</v>
      </c>
      <c r="J92" s="45" t="str">
        <f t="shared" si="3"/>
        <v/>
      </c>
    </row>
    <row r="93" spans="2:10" x14ac:dyDescent="0.3">
      <c r="B93" s="53" t="s">
        <v>138</v>
      </c>
      <c r="C93" s="151"/>
      <c r="D93" s="152"/>
      <c r="E93" s="112"/>
      <c r="F93" s="100">
        <f>E93*'Supporting data'!$S$5</f>
        <v>0</v>
      </c>
      <c r="G93" s="40"/>
      <c r="H93" s="92">
        <f>IFERROR(VLOOKUP(G93,'Supporting data'!$I$15:$J$182,2,FALSE)*Výjezdy!F93,0)</f>
        <v>0</v>
      </c>
      <c r="I93" s="32">
        <f t="shared" si="2"/>
        <v>0</v>
      </c>
      <c r="J93" s="45" t="str">
        <f t="shared" si="3"/>
        <v/>
      </c>
    </row>
    <row r="94" spans="2:10" x14ac:dyDescent="0.3">
      <c r="B94" s="53" t="s">
        <v>139</v>
      </c>
      <c r="C94" s="151"/>
      <c r="D94" s="152"/>
      <c r="E94" s="112"/>
      <c r="F94" s="100">
        <f>E94*'Supporting data'!$S$5</f>
        <v>0</v>
      </c>
      <c r="G94" s="40"/>
      <c r="H94" s="92">
        <f>IFERROR(VLOOKUP(G94,'Supporting data'!$I$15:$J$182,2,FALSE)*Výjezdy!F94,0)</f>
        <v>0</v>
      </c>
      <c r="I94" s="32">
        <f t="shared" si="2"/>
        <v>0</v>
      </c>
      <c r="J94" s="45" t="str">
        <f t="shared" si="3"/>
        <v/>
      </c>
    </row>
    <row r="95" spans="2:10" x14ac:dyDescent="0.3">
      <c r="B95" s="53" t="s">
        <v>140</v>
      </c>
      <c r="C95" s="151"/>
      <c r="D95" s="152"/>
      <c r="E95" s="112"/>
      <c r="F95" s="100">
        <f>E95*'Supporting data'!$S$5</f>
        <v>0</v>
      </c>
      <c r="G95" s="40"/>
      <c r="H95" s="92">
        <f>IFERROR(VLOOKUP(G95,'Supporting data'!$I$15:$J$182,2,FALSE)*Výjezdy!F95,0)</f>
        <v>0</v>
      </c>
      <c r="I95" s="32">
        <f t="shared" si="2"/>
        <v>0</v>
      </c>
      <c r="J95" s="45" t="str">
        <f t="shared" si="3"/>
        <v/>
      </c>
    </row>
    <row r="96" spans="2:10" x14ac:dyDescent="0.3">
      <c r="B96" s="53" t="s">
        <v>141</v>
      </c>
      <c r="C96" s="151"/>
      <c r="D96" s="152"/>
      <c r="E96" s="112"/>
      <c r="F96" s="100">
        <f>E96*'Supporting data'!$S$5</f>
        <v>0</v>
      </c>
      <c r="G96" s="40"/>
      <c r="H96" s="92">
        <f>IFERROR(VLOOKUP(G96,'Supporting data'!$I$15:$J$182,2,FALSE)*Výjezdy!F96,0)</f>
        <v>0</v>
      </c>
      <c r="I96" s="32">
        <f t="shared" si="2"/>
        <v>0</v>
      </c>
      <c r="J96" s="45" t="str">
        <f t="shared" si="3"/>
        <v/>
      </c>
    </row>
    <row r="97" spans="2:10" x14ac:dyDescent="0.3">
      <c r="B97" s="53" t="s">
        <v>142</v>
      </c>
      <c r="C97" s="151"/>
      <c r="D97" s="152"/>
      <c r="E97" s="112"/>
      <c r="F97" s="100">
        <f>E97*'Supporting data'!$S$5</f>
        <v>0</v>
      </c>
      <c r="G97" s="40"/>
      <c r="H97" s="92">
        <f>IFERROR(VLOOKUP(G97,'Supporting data'!$I$15:$J$182,2,FALSE)*Výjezdy!F97,0)</f>
        <v>0</v>
      </c>
      <c r="I97" s="32">
        <f t="shared" si="2"/>
        <v>0</v>
      </c>
      <c r="J97" s="45" t="str">
        <f t="shared" si="3"/>
        <v/>
      </c>
    </row>
    <row r="98" spans="2:10" x14ac:dyDescent="0.3">
      <c r="B98" s="53" t="s">
        <v>143</v>
      </c>
      <c r="C98" s="151"/>
      <c r="D98" s="152"/>
      <c r="E98" s="112"/>
      <c r="F98" s="100">
        <f>E98*'Supporting data'!$S$5</f>
        <v>0</v>
      </c>
      <c r="G98" s="40"/>
      <c r="H98" s="92">
        <f>IFERROR(VLOOKUP(G98,'Supporting data'!$I$15:$J$182,2,FALSE)*Výjezdy!F98,0)</f>
        <v>0</v>
      </c>
      <c r="I98" s="32">
        <f t="shared" si="2"/>
        <v>0</v>
      </c>
      <c r="J98" s="45" t="str">
        <f t="shared" si="3"/>
        <v/>
      </c>
    </row>
    <row r="99" spans="2:10" x14ac:dyDescent="0.3">
      <c r="B99" s="53" t="s">
        <v>144</v>
      </c>
      <c r="C99" s="151"/>
      <c r="D99" s="152"/>
      <c r="E99" s="112"/>
      <c r="F99" s="100">
        <f>E99*'Supporting data'!$S$5</f>
        <v>0</v>
      </c>
      <c r="G99" s="40"/>
      <c r="H99" s="92">
        <f>IFERROR(VLOOKUP(G99,'Supporting data'!$I$15:$J$182,2,FALSE)*Výjezdy!F99,0)</f>
        <v>0</v>
      </c>
      <c r="I99" s="32">
        <f t="shared" si="2"/>
        <v>0</v>
      </c>
      <c r="J99" s="45" t="str">
        <f t="shared" si="3"/>
        <v/>
      </c>
    </row>
    <row r="100" spans="2:10" x14ac:dyDescent="0.3">
      <c r="B100" s="53" t="s">
        <v>145</v>
      </c>
      <c r="C100" s="151"/>
      <c r="D100" s="152"/>
      <c r="E100" s="112"/>
      <c r="F100" s="100">
        <f>E100*'Supporting data'!$S$5</f>
        <v>0</v>
      </c>
      <c r="G100" s="40"/>
      <c r="H100" s="92">
        <f>IFERROR(VLOOKUP(G100,'Supporting data'!$I$15:$J$182,2,FALSE)*Výjezdy!F100,0)</f>
        <v>0</v>
      </c>
      <c r="I100" s="32">
        <f t="shared" si="2"/>
        <v>0</v>
      </c>
      <c r="J100" s="45" t="str">
        <f t="shared" si="3"/>
        <v/>
      </c>
    </row>
    <row r="101" spans="2:10" x14ac:dyDescent="0.3">
      <c r="B101" s="53" t="s">
        <v>146</v>
      </c>
      <c r="C101" s="151"/>
      <c r="D101" s="152"/>
      <c r="E101" s="112"/>
      <c r="F101" s="100">
        <f>E101*'Supporting data'!$S$5</f>
        <v>0</v>
      </c>
      <c r="G101" s="40"/>
      <c r="H101" s="92">
        <f>IFERROR(VLOOKUP(G101,'Supporting data'!$I$15:$J$182,2,FALSE)*Výjezdy!F101,0)</f>
        <v>0</v>
      </c>
      <c r="I101" s="32">
        <f t="shared" si="2"/>
        <v>0</v>
      </c>
      <c r="J101" s="45" t="str">
        <f t="shared" si="3"/>
        <v/>
      </c>
    </row>
    <row r="102" spans="2:10" x14ac:dyDescent="0.3">
      <c r="B102" s="53" t="s">
        <v>147</v>
      </c>
      <c r="C102" s="151"/>
      <c r="D102" s="152"/>
      <c r="E102" s="112"/>
      <c r="F102" s="100">
        <f>E102*'Supporting data'!$S$5</f>
        <v>0</v>
      </c>
      <c r="G102" s="40"/>
      <c r="H102" s="92">
        <f>IFERROR(VLOOKUP(G102,'Supporting data'!$I$15:$J$182,2,FALSE)*Výjezdy!F102,0)</f>
        <v>0</v>
      </c>
      <c r="I102" s="32">
        <f t="shared" si="2"/>
        <v>0</v>
      </c>
      <c r="J102" s="45" t="str">
        <f t="shared" si="3"/>
        <v/>
      </c>
    </row>
    <row r="103" spans="2:10" x14ac:dyDescent="0.3">
      <c r="B103" s="53" t="s">
        <v>148</v>
      </c>
      <c r="C103" s="151"/>
      <c r="D103" s="152"/>
      <c r="E103" s="112"/>
      <c r="F103" s="100">
        <f>E103*'Supporting data'!$S$5</f>
        <v>0</v>
      </c>
      <c r="G103" s="40"/>
      <c r="H103" s="92">
        <f>IFERROR(VLOOKUP(G103,'Supporting data'!$I$15:$J$182,2,FALSE)*Výjezdy!F103,0)</f>
        <v>0</v>
      </c>
      <c r="I103" s="32">
        <f t="shared" si="2"/>
        <v>0</v>
      </c>
      <c r="J103" s="45" t="str">
        <f t="shared" si="3"/>
        <v/>
      </c>
    </row>
    <row r="104" spans="2:10" x14ac:dyDescent="0.3">
      <c r="B104" s="53" t="s">
        <v>149</v>
      </c>
      <c r="C104" s="151"/>
      <c r="D104" s="152"/>
      <c r="E104" s="112"/>
      <c r="F104" s="100">
        <f>E104*'Supporting data'!$S$5</f>
        <v>0</v>
      </c>
      <c r="G104" s="40"/>
      <c r="H104" s="92">
        <f>IFERROR(VLOOKUP(G104,'Supporting data'!$I$15:$J$182,2,FALSE)*Výjezdy!F104,0)</f>
        <v>0</v>
      </c>
      <c r="I104" s="32">
        <f t="shared" si="2"/>
        <v>0</v>
      </c>
      <c r="J104" s="45" t="str">
        <f t="shared" si="3"/>
        <v/>
      </c>
    </row>
    <row r="105" spans="2:10" x14ac:dyDescent="0.3">
      <c r="B105" s="53" t="s">
        <v>150</v>
      </c>
      <c r="C105" s="151"/>
      <c r="D105" s="152"/>
      <c r="E105" s="112"/>
      <c r="F105" s="100">
        <f>E105*'Supporting data'!$S$5</f>
        <v>0</v>
      </c>
      <c r="G105" s="40"/>
      <c r="H105" s="92">
        <f>IFERROR(VLOOKUP(G105,'Supporting data'!$I$15:$J$182,2,FALSE)*Výjezdy!F105,0)</f>
        <v>0</v>
      </c>
      <c r="I105" s="32">
        <f t="shared" si="2"/>
        <v>0</v>
      </c>
      <c r="J105" s="45" t="str">
        <f t="shared" si="3"/>
        <v/>
      </c>
    </row>
    <row r="106" spans="2:10" x14ac:dyDescent="0.3">
      <c r="B106" s="53" t="s">
        <v>151</v>
      </c>
      <c r="C106" s="151"/>
      <c r="D106" s="152"/>
      <c r="E106" s="112"/>
      <c r="F106" s="100">
        <f>E106*'Supporting data'!$S$5</f>
        <v>0</v>
      </c>
      <c r="G106" s="40"/>
      <c r="H106" s="92">
        <f>IFERROR(VLOOKUP(G106,'Supporting data'!$I$15:$J$182,2,FALSE)*Výjezdy!F106,0)</f>
        <v>0</v>
      </c>
      <c r="I106" s="32">
        <f t="shared" si="2"/>
        <v>0</v>
      </c>
      <c r="J106" s="45" t="str">
        <f t="shared" si="3"/>
        <v/>
      </c>
    </row>
    <row r="107" spans="2:10" x14ac:dyDescent="0.3">
      <c r="B107" s="53" t="s">
        <v>152</v>
      </c>
      <c r="C107" s="151"/>
      <c r="D107" s="152"/>
      <c r="E107" s="112"/>
      <c r="F107" s="100">
        <f>E107*'Supporting data'!$S$5</f>
        <v>0</v>
      </c>
      <c r="G107" s="40"/>
      <c r="H107" s="92">
        <f>IFERROR(VLOOKUP(G107,'Supporting data'!$I$15:$J$182,2,FALSE)*Výjezdy!F107,0)</f>
        <v>0</v>
      </c>
      <c r="I107" s="32">
        <f t="shared" si="2"/>
        <v>0</v>
      </c>
      <c r="J107" s="45" t="str">
        <f t="shared" si="3"/>
        <v/>
      </c>
    </row>
    <row r="108" spans="2:10" x14ac:dyDescent="0.3">
      <c r="B108" s="53" t="s">
        <v>153</v>
      </c>
      <c r="C108" s="151"/>
      <c r="D108" s="152"/>
      <c r="E108" s="112"/>
      <c r="F108" s="100">
        <f>E108*'Supporting data'!$S$5</f>
        <v>0</v>
      </c>
      <c r="G108" s="40"/>
      <c r="H108" s="92">
        <f>IFERROR(VLOOKUP(G108,'Supporting data'!$I$15:$J$182,2,FALSE)*Výjezdy!F108,0)</f>
        <v>0</v>
      </c>
      <c r="I108" s="32">
        <f t="shared" si="2"/>
        <v>0</v>
      </c>
      <c r="J108" s="45" t="str">
        <f t="shared" si="3"/>
        <v/>
      </c>
    </row>
    <row r="109" spans="2:10" x14ac:dyDescent="0.3">
      <c r="B109" s="53" t="s">
        <v>154</v>
      </c>
      <c r="C109" s="151"/>
      <c r="D109" s="152"/>
      <c r="E109" s="112"/>
      <c r="F109" s="100">
        <f>E109*'Supporting data'!$S$5</f>
        <v>0</v>
      </c>
      <c r="G109" s="40"/>
      <c r="H109" s="92">
        <f>IFERROR(VLOOKUP(G109,'Supporting data'!$I$15:$J$182,2,FALSE)*Výjezdy!F109,0)</f>
        <v>0</v>
      </c>
      <c r="I109" s="32">
        <f t="shared" si="2"/>
        <v>0</v>
      </c>
      <c r="J109" s="45" t="str">
        <f t="shared" si="3"/>
        <v/>
      </c>
    </row>
    <row r="110" spans="2:10" x14ac:dyDescent="0.3">
      <c r="B110" s="53" t="s">
        <v>155</v>
      </c>
      <c r="C110" s="151"/>
      <c r="D110" s="152"/>
      <c r="E110" s="112"/>
      <c r="F110" s="100">
        <f>E110*'Supporting data'!$S$5</f>
        <v>0</v>
      </c>
      <c r="G110" s="40"/>
      <c r="H110" s="92">
        <f>IFERROR(VLOOKUP(G110,'Supporting data'!$I$15:$J$182,2,FALSE)*Výjezdy!F110,0)</f>
        <v>0</v>
      </c>
      <c r="I110" s="32">
        <f t="shared" si="2"/>
        <v>0</v>
      </c>
      <c r="J110" s="45" t="str">
        <f t="shared" si="3"/>
        <v/>
      </c>
    </row>
    <row r="111" spans="2:10" x14ac:dyDescent="0.3">
      <c r="B111" s="53" t="s">
        <v>156</v>
      </c>
      <c r="C111" s="151"/>
      <c r="D111" s="152"/>
      <c r="E111" s="112"/>
      <c r="F111" s="100">
        <f>E111*'Supporting data'!$S$5</f>
        <v>0</v>
      </c>
      <c r="G111" s="40"/>
      <c r="H111" s="92">
        <f>IFERROR(VLOOKUP(G111,'Supporting data'!$I$15:$J$182,2,FALSE)*Výjezdy!F111,0)</f>
        <v>0</v>
      </c>
      <c r="I111" s="32">
        <f t="shared" si="2"/>
        <v>0</v>
      </c>
      <c r="J111" s="45" t="str">
        <f t="shared" si="3"/>
        <v/>
      </c>
    </row>
    <row r="112" spans="2:10" x14ac:dyDescent="0.3">
      <c r="B112" s="53" t="s">
        <v>157</v>
      </c>
      <c r="C112" s="151"/>
      <c r="D112" s="152"/>
      <c r="E112" s="112"/>
      <c r="F112" s="100">
        <f>E112*'Supporting data'!$S$5</f>
        <v>0</v>
      </c>
      <c r="G112" s="40"/>
      <c r="H112" s="92">
        <f>IFERROR(VLOOKUP(G112,'Supporting data'!$I$15:$J$182,2,FALSE)*Výjezdy!F112,0)</f>
        <v>0</v>
      </c>
      <c r="I112" s="32">
        <f t="shared" si="2"/>
        <v>0</v>
      </c>
      <c r="J112" s="45" t="str">
        <f t="shared" si="3"/>
        <v/>
      </c>
    </row>
    <row r="113" spans="2:10" x14ac:dyDescent="0.3">
      <c r="B113" s="53" t="s">
        <v>158</v>
      </c>
      <c r="C113" s="151"/>
      <c r="D113" s="152"/>
      <c r="E113" s="112"/>
      <c r="F113" s="100">
        <f>E113*'Supporting data'!$S$5</f>
        <v>0</v>
      </c>
      <c r="G113" s="40"/>
      <c r="H113" s="92">
        <f>IFERROR(VLOOKUP(G113,'Supporting data'!$I$15:$J$182,2,FALSE)*Výjezdy!F113,0)</f>
        <v>0</v>
      </c>
      <c r="I113" s="32">
        <f t="shared" si="2"/>
        <v>0</v>
      </c>
      <c r="J113" s="45" t="str">
        <f t="shared" si="3"/>
        <v/>
      </c>
    </row>
    <row r="114" spans="2:10" x14ac:dyDescent="0.3">
      <c r="B114" s="53" t="s">
        <v>159</v>
      </c>
      <c r="C114" s="151"/>
      <c r="D114" s="152"/>
      <c r="E114" s="112"/>
      <c r="F114" s="100">
        <f>E114*'Supporting data'!$S$5</f>
        <v>0</v>
      </c>
      <c r="G114" s="40"/>
      <c r="H114" s="92">
        <f>IFERROR(VLOOKUP(G114,'Supporting data'!$I$15:$J$182,2,FALSE)*Výjezdy!F114,0)</f>
        <v>0</v>
      </c>
      <c r="I114" s="32">
        <f t="shared" si="2"/>
        <v>0</v>
      </c>
      <c r="J114" s="45" t="str">
        <f t="shared" si="3"/>
        <v/>
      </c>
    </row>
    <row r="115" spans="2:10" x14ac:dyDescent="0.3">
      <c r="B115" s="53" t="s">
        <v>160</v>
      </c>
      <c r="C115" s="151"/>
      <c r="D115" s="152"/>
      <c r="E115" s="112"/>
      <c r="F115" s="100">
        <f>E115*'Supporting data'!$S$5</f>
        <v>0</v>
      </c>
      <c r="G115" s="40"/>
      <c r="H115" s="92">
        <f>IFERROR(VLOOKUP(G115,'Supporting data'!$I$15:$J$182,2,FALSE)*Výjezdy!F115,0)</f>
        <v>0</v>
      </c>
      <c r="I115" s="32">
        <f t="shared" si="2"/>
        <v>0</v>
      </c>
      <c r="J115" s="45" t="str">
        <f t="shared" si="3"/>
        <v/>
      </c>
    </row>
    <row r="116" spans="2:10" x14ac:dyDescent="0.3">
      <c r="B116" s="53" t="s">
        <v>161</v>
      </c>
      <c r="C116" s="151"/>
      <c r="D116" s="152"/>
      <c r="E116" s="112"/>
      <c r="F116" s="100">
        <f>E116*'Supporting data'!$S$5</f>
        <v>0</v>
      </c>
      <c r="G116" s="40"/>
      <c r="H116" s="92">
        <f>IFERROR(VLOOKUP(G116,'Supporting data'!$I$15:$J$182,2,FALSE)*Výjezdy!F116,0)</f>
        <v>0</v>
      </c>
      <c r="I116" s="32">
        <f t="shared" si="2"/>
        <v>0</v>
      </c>
      <c r="J116" s="45" t="str">
        <f t="shared" si="3"/>
        <v/>
      </c>
    </row>
    <row r="117" spans="2:10" x14ac:dyDescent="0.3">
      <c r="B117" s="53" t="s">
        <v>162</v>
      </c>
      <c r="C117" s="151"/>
      <c r="D117" s="152"/>
      <c r="E117" s="112"/>
      <c r="F117" s="100">
        <f>E117*'Supporting data'!$S$5</f>
        <v>0</v>
      </c>
      <c r="G117" s="40"/>
      <c r="H117" s="92">
        <f>IFERROR(VLOOKUP(G117,'Supporting data'!$I$15:$J$182,2,FALSE)*Výjezdy!F117,0)</f>
        <v>0</v>
      </c>
      <c r="I117" s="32">
        <f t="shared" si="2"/>
        <v>0</v>
      </c>
      <c r="J117" s="45" t="str">
        <f t="shared" si="3"/>
        <v/>
      </c>
    </row>
    <row r="118" spans="2:10" x14ac:dyDescent="0.3">
      <c r="B118" s="53" t="s">
        <v>163</v>
      </c>
      <c r="C118" s="151"/>
      <c r="D118" s="152"/>
      <c r="E118" s="112"/>
      <c r="F118" s="100">
        <f>E118*'Supporting data'!$S$5</f>
        <v>0</v>
      </c>
      <c r="G118" s="40"/>
      <c r="H118" s="92">
        <f>IFERROR(VLOOKUP(G118,'Supporting data'!$I$15:$J$182,2,FALSE)*Výjezdy!F118,0)</f>
        <v>0</v>
      </c>
      <c r="I118" s="32">
        <f t="shared" si="2"/>
        <v>0</v>
      </c>
      <c r="J118" s="45" t="str">
        <f t="shared" si="3"/>
        <v/>
      </c>
    </row>
    <row r="119" spans="2:10" x14ac:dyDescent="0.3">
      <c r="B119" s="53" t="s">
        <v>164</v>
      </c>
      <c r="C119" s="151"/>
      <c r="D119" s="152"/>
      <c r="E119" s="112"/>
      <c r="F119" s="100">
        <f>E119*'Supporting data'!$S$5</f>
        <v>0</v>
      </c>
      <c r="G119" s="40"/>
      <c r="H119" s="92">
        <f>IFERROR(VLOOKUP(G119,'Supporting data'!$I$15:$J$182,2,FALSE)*Výjezdy!F119,0)</f>
        <v>0</v>
      </c>
      <c r="I119" s="32">
        <f t="shared" si="2"/>
        <v>0</v>
      </c>
      <c r="J119" s="45" t="str">
        <f t="shared" si="3"/>
        <v/>
      </c>
    </row>
    <row r="120" spans="2:10" x14ac:dyDescent="0.3">
      <c r="B120" s="53" t="s">
        <v>165</v>
      </c>
      <c r="C120" s="151"/>
      <c r="D120" s="152"/>
      <c r="E120" s="112"/>
      <c r="F120" s="100">
        <f>E120*'Supporting data'!$S$5</f>
        <v>0</v>
      </c>
      <c r="G120" s="40"/>
      <c r="H120" s="92">
        <f>IFERROR(VLOOKUP(G120,'Supporting data'!$I$15:$J$182,2,FALSE)*Výjezdy!F120,0)</f>
        <v>0</v>
      </c>
      <c r="I120" s="32">
        <f t="shared" si="2"/>
        <v>0</v>
      </c>
      <c r="J120" s="45" t="str">
        <f t="shared" si="3"/>
        <v/>
      </c>
    </row>
    <row r="121" spans="2:10" x14ac:dyDescent="0.3">
      <c r="B121" s="53" t="s">
        <v>166</v>
      </c>
      <c r="C121" s="151"/>
      <c r="D121" s="152"/>
      <c r="E121" s="112"/>
      <c r="F121" s="100">
        <f>E121*'Supporting data'!$S$5</f>
        <v>0</v>
      </c>
      <c r="G121" s="40"/>
      <c r="H121" s="92">
        <f>IFERROR(VLOOKUP(G121,'Supporting data'!$I$15:$J$182,2,FALSE)*Výjezdy!F121,0)</f>
        <v>0</v>
      </c>
      <c r="I121" s="32">
        <f t="shared" si="2"/>
        <v>0</v>
      </c>
      <c r="J121" s="45" t="str">
        <f t="shared" si="3"/>
        <v/>
      </c>
    </row>
    <row r="122" spans="2:10" x14ac:dyDescent="0.3">
      <c r="B122" s="53" t="s">
        <v>167</v>
      </c>
      <c r="C122" s="151"/>
      <c r="D122" s="152"/>
      <c r="E122" s="112"/>
      <c r="F122" s="100">
        <f>E122*'Supporting data'!$S$5</f>
        <v>0</v>
      </c>
      <c r="G122" s="40"/>
      <c r="H122" s="92">
        <f>IFERROR(VLOOKUP(G122,'Supporting data'!$I$15:$J$182,2,FALSE)*Výjezdy!F122,0)</f>
        <v>0</v>
      </c>
      <c r="I122" s="32">
        <f t="shared" si="2"/>
        <v>0</v>
      </c>
      <c r="J122" s="45" t="str">
        <f t="shared" si="3"/>
        <v/>
      </c>
    </row>
    <row r="123" spans="2:10" x14ac:dyDescent="0.3">
      <c r="B123" s="53" t="s">
        <v>168</v>
      </c>
      <c r="C123" s="151"/>
      <c r="D123" s="152"/>
      <c r="E123" s="112"/>
      <c r="F123" s="100">
        <f>E123*'Supporting data'!$S$5</f>
        <v>0</v>
      </c>
      <c r="G123" s="40"/>
      <c r="H123" s="92">
        <f>IFERROR(VLOOKUP(G123,'Supporting data'!$I$15:$J$182,2,FALSE)*Výjezdy!F123,0)</f>
        <v>0</v>
      </c>
      <c r="I123" s="32">
        <f t="shared" si="2"/>
        <v>0</v>
      </c>
      <c r="J123" s="45" t="str">
        <f t="shared" si="3"/>
        <v/>
      </c>
    </row>
    <row r="124" spans="2:10" x14ac:dyDescent="0.3">
      <c r="B124" s="53" t="s">
        <v>169</v>
      </c>
      <c r="C124" s="151"/>
      <c r="D124" s="152"/>
      <c r="E124" s="112"/>
      <c r="F124" s="100">
        <f>E124*'Supporting data'!$S$5</f>
        <v>0</v>
      </c>
      <c r="G124" s="40"/>
      <c r="H124" s="92">
        <f>IFERROR(VLOOKUP(G124,'Supporting data'!$I$15:$J$182,2,FALSE)*Výjezdy!F124,0)</f>
        <v>0</v>
      </c>
      <c r="I124" s="32">
        <f t="shared" si="2"/>
        <v>0</v>
      </c>
      <c r="J124" s="45" t="str">
        <f t="shared" si="3"/>
        <v/>
      </c>
    </row>
    <row r="125" spans="2:10" x14ac:dyDescent="0.3">
      <c r="B125" s="53" t="s">
        <v>170</v>
      </c>
      <c r="C125" s="151"/>
      <c r="D125" s="152"/>
      <c r="E125" s="112"/>
      <c r="F125" s="100">
        <f>E125*'Supporting data'!$S$5</f>
        <v>0</v>
      </c>
      <c r="G125" s="40"/>
      <c r="H125" s="92">
        <f>IFERROR(VLOOKUP(G125,'Supporting data'!$I$15:$J$182,2,FALSE)*Výjezdy!F125,0)</f>
        <v>0</v>
      </c>
      <c r="I125" s="32">
        <f t="shared" si="2"/>
        <v>0</v>
      </c>
      <c r="J125" s="45" t="str">
        <f t="shared" si="3"/>
        <v/>
      </c>
    </row>
    <row r="126" spans="2:10" x14ac:dyDescent="0.3">
      <c r="B126" s="53" t="s">
        <v>171</v>
      </c>
      <c r="C126" s="151"/>
      <c r="D126" s="152"/>
      <c r="E126" s="112"/>
      <c r="F126" s="100">
        <f>E126*'Supporting data'!$S$5</f>
        <v>0</v>
      </c>
      <c r="G126" s="40"/>
      <c r="H126" s="92">
        <f>IFERROR(VLOOKUP(G126,'Supporting data'!$I$15:$J$182,2,FALSE)*Výjezdy!F126,0)</f>
        <v>0</v>
      </c>
      <c r="I126" s="32">
        <f t="shared" si="2"/>
        <v>0</v>
      </c>
      <c r="J126" s="45" t="str">
        <f t="shared" si="3"/>
        <v/>
      </c>
    </row>
    <row r="127" spans="2:10" x14ac:dyDescent="0.3">
      <c r="B127" s="53" t="s">
        <v>172</v>
      </c>
      <c r="C127" s="151"/>
      <c r="D127" s="152"/>
      <c r="E127" s="112"/>
      <c r="F127" s="100">
        <f>E127*'Supporting data'!$S$5</f>
        <v>0</v>
      </c>
      <c r="G127" s="40"/>
      <c r="H127" s="92">
        <f>IFERROR(VLOOKUP(G127,'Supporting data'!$I$15:$J$182,2,FALSE)*Výjezdy!F127,0)</f>
        <v>0</v>
      </c>
      <c r="I127" s="32">
        <f t="shared" si="2"/>
        <v>0</v>
      </c>
      <c r="J127" s="45" t="str">
        <f t="shared" si="3"/>
        <v/>
      </c>
    </row>
    <row r="128" spans="2:10" x14ac:dyDescent="0.3">
      <c r="B128" s="53" t="s">
        <v>173</v>
      </c>
      <c r="C128" s="151"/>
      <c r="D128" s="152"/>
      <c r="E128" s="112"/>
      <c r="F128" s="100">
        <f>E128*'Supporting data'!$S$5</f>
        <v>0</v>
      </c>
      <c r="G128" s="40"/>
      <c r="H128" s="92">
        <f>IFERROR(VLOOKUP(G128,'Supporting data'!$I$15:$J$182,2,FALSE)*Výjezdy!F128,0)</f>
        <v>0</v>
      </c>
      <c r="I128" s="32">
        <f t="shared" si="2"/>
        <v>0</v>
      </c>
      <c r="J128" s="45" t="str">
        <f t="shared" si="3"/>
        <v/>
      </c>
    </row>
    <row r="129" spans="2:10" x14ac:dyDescent="0.3">
      <c r="B129" s="53" t="s">
        <v>174</v>
      </c>
      <c r="C129" s="151"/>
      <c r="D129" s="152"/>
      <c r="E129" s="112"/>
      <c r="F129" s="100">
        <f>E129*'Supporting data'!$S$5</f>
        <v>0</v>
      </c>
      <c r="G129" s="40"/>
      <c r="H129" s="92">
        <f>IFERROR(VLOOKUP(G129,'Supporting data'!$I$15:$J$182,2,FALSE)*Výjezdy!F129,0)</f>
        <v>0</v>
      </c>
      <c r="I129" s="32">
        <f t="shared" si="2"/>
        <v>0</v>
      </c>
      <c r="J129" s="45" t="str">
        <f t="shared" si="3"/>
        <v/>
      </c>
    </row>
    <row r="130" spans="2:10" x14ac:dyDescent="0.3">
      <c r="B130" s="53" t="s">
        <v>175</v>
      </c>
      <c r="C130" s="151"/>
      <c r="D130" s="152"/>
      <c r="E130" s="112"/>
      <c r="F130" s="100">
        <f>E130*'Supporting data'!$S$5</f>
        <v>0</v>
      </c>
      <c r="G130" s="40"/>
      <c r="H130" s="92">
        <f>IFERROR(VLOOKUP(G130,'Supporting data'!$I$15:$J$182,2,FALSE)*Výjezdy!F130,0)</f>
        <v>0</v>
      </c>
      <c r="I130" s="32">
        <f t="shared" si="2"/>
        <v>0</v>
      </c>
      <c r="J130" s="45" t="str">
        <f t="shared" si="3"/>
        <v/>
      </c>
    </row>
    <row r="131" spans="2:10" x14ac:dyDescent="0.3">
      <c r="B131" s="53" t="s">
        <v>176</v>
      </c>
      <c r="C131" s="151"/>
      <c r="D131" s="152"/>
      <c r="E131" s="112"/>
      <c r="F131" s="100">
        <f>E131*'Supporting data'!$S$5</f>
        <v>0</v>
      </c>
      <c r="G131" s="40"/>
      <c r="H131" s="92">
        <f>IFERROR(VLOOKUP(G131,'Supporting data'!$I$15:$J$182,2,FALSE)*Výjezdy!F131,0)</f>
        <v>0</v>
      </c>
      <c r="I131" s="32">
        <f t="shared" si="2"/>
        <v>0</v>
      </c>
      <c r="J131" s="45" t="str">
        <f t="shared" si="3"/>
        <v/>
      </c>
    </row>
    <row r="132" spans="2:10" x14ac:dyDescent="0.3">
      <c r="B132" s="53" t="s">
        <v>177</v>
      </c>
      <c r="C132" s="151"/>
      <c r="D132" s="152"/>
      <c r="E132" s="112"/>
      <c r="F132" s="100">
        <f>E132*'Supporting data'!$S$5</f>
        <v>0</v>
      </c>
      <c r="G132" s="40"/>
      <c r="H132" s="92">
        <f>IFERROR(VLOOKUP(G132,'Supporting data'!$I$15:$J$182,2,FALSE)*Výjezdy!F132,0)</f>
        <v>0</v>
      </c>
      <c r="I132" s="32">
        <f t="shared" si="2"/>
        <v>0</v>
      </c>
      <c r="J132" s="45" t="str">
        <f t="shared" si="3"/>
        <v/>
      </c>
    </row>
    <row r="133" spans="2:10" x14ac:dyDescent="0.3">
      <c r="B133" s="53" t="s">
        <v>178</v>
      </c>
      <c r="C133" s="151"/>
      <c r="D133" s="152"/>
      <c r="E133" s="112"/>
      <c r="F133" s="100">
        <f>E133*'Supporting data'!$S$5</f>
        <v>0</v>
      </c>
      <c r="G133" s="40"/>
      <c r="H133" s="92">
        <f>IFERROR(VLOOKUP(G133,'Supporting data'!$I$15:$J$182,2,FALSE)*Výjezdy!F133,0)</f>
        <v>0</v>
      </c>
      <c r="I133" s="32">
        <f t="shared" si="2"/>
        <v>0</v>
      </c>
      <c r="J133" s="45" t="str">
        <f t="shared" si="3"/>
        <v/>
      </c>
    </row>
    <row r="134" spans="2:10" x14ac:dyDescent="0.3">
      <c r="B134" s="53" t="s">
        <v>179</v>
      </c>
      <c r="C134" s="151"/>
      <c r="D134" s="152"/>
      <c r="E134" s="112"/>
      <c r="F134" s="100">
        <f>E134*'Supporting data'!$S$5</f>
        <v>0</v>
      </c>
      <c r="G134" s="40"/>
      <c r="H134" s="92">
        <f>IFERROR(VLOOKUP(G134,'Supporting data'!$I$15:$J$182,2,FALSE)*Výjezdy!F134,0)</f>
        <v>0</v>
      </c>
      <c r="I134" s="32">
        <f t="shared" si="2"/>
        <v>0</v>
      </c>
      <c r="J134" s="45" t="str">
        <f t="shared" si="3"/>
        <v/>
      </c>
    </row>
    <row r="135" spans="2:10" x14ac:dyDescent="0.3">
      <c r="B135" s="53" t="s">
        <v>180</v>
      </c>
      <c r="C135" s="151"/>
      <c r="D135" s="152"/>
      <c r="E135" s="112"/>
      <c r="F135" s="100">
        <f>E135*'Supporting data'!$S$5</f>
        <v>0</v>
      </c>
      <c r="G135" s="40"/>
      <c r="H135" s="92">
        <f>IFERROR(VLOOKUP(G135,'Supporting data'!$I$15:$J$182,2,FALSE)*Výjezdy!F135,0)</f>
        <v>0</v>
      </c>
      <c r="I135" s="32">
        <f t="shared" si="2"/>
        <v>0</v>
      </c>
      <c r="J135" s="45" t="str">
        <f t="shared" si="3"/>
        <v/>
      </c>
    </row>
    <row r="136" spans="2:10" x14ac:dyDescent="0.3">
      <c r="B136" s="53" t="s">
        <v>181</v>
      </c>
      <c r="C136" s="151"/>
      <c r="D136" s="152"/>
      <c r="E136" s="112"/>
      <c r="F136" s="100">
        <f>E136*'Supporting data'!$S$5</f>
        <v>0</v>
      </c>
      <c r="G136" s="40"/>
      <c r="H136" s="92">
        <f>IFERROR(VLOOKUP(G136,'Supporting data'!$I$15:$J$182,2,FALSE)*Výjezdy!F136,0)</f>
        <v>0</v>
      </c>
      <c r="I136" s="32">
        <f t="shared" si="2"/>
        <v>0</v>
      </c>
      <c r="J136" s="45" t="str">
        <f t="shared" si="3"/>
        <v/>
      </c>
    </row>
    <row r="137" spans="2:10" x14ac:dyDescent="0.3">
      <c r="B137" s="53" t="s">
        <v>182</v>
      </c>
      <c r="C137" s="151"/>
      <c r="D137" s="152"/>
      <c r="E137" s="112"/>
      <c r="F137" s="100">
        <f>E137*'Supporting data'!$S$5</f>
        <v>0</v>
      </c>
      <c r="G137" s="40"/>
      <c r="H137" s="92">
        <f>IFERROR(VLOOKUP(G137,'Supporting data'!$I$15:$J$182,2,FALSE)*Výjezdy!F137,0)</f>
        <v>0</v>
      </c>
      <c r="I137" s="32">
        <f t="shared" si="2"/>
        <v>0</v>
      </c>
      <c r="J137" s="45" t="str">
        <f t="shared" si="3"/>
        <v/>
      </c>
    </row>
    <row r="138" spans="2:10" x14ac:dyDescent="0.3">
      <c r="B138" s="53" t="s">
        <v>183</v>
      </c>
      <c r="C138" s="151"/>
      <c r="D138" s="152"/>
      <c r="E138" s="112"/>
      <c r="F138" s="100">
        <f>E138*'Supporting data'!$S$5</f>
        <v>0</v>
      </c>
      <c r="G138" s="40"/>
      <c r="H138" s="92">
        <f>IFERROR(VLOOKUP(G138,'Supporting data'!$I$15:$J$182,2,FALSE)*Výjezdy!F138,0)</f>
        <v>0</v>
      </c>
      <c r="I138" s="32">
        <f t="shared" si="2"/>
        <v>0</v>
      </c>
      <c r="J138" s="45" t="str">
        <f t="shared" si="3"/>
        <v/>
      </c>
    </row>
    <row r="139" spans="2:10" x14ac:dyDescent="0.3">
      <c r="B139" s="53" t="s">
        <v>184</v>
      </c>
      <c r="C139" s="151"/>
      <c r="D139" s="152"/>
      <c r="E139" s="112"/>
      <c r="F139" s="100">
        <f>E139*'Supporting data'!$S$5</f>
        <v>0</v>
      </c>
      <c r="G139" s="40"/>
      <c r="H139" s="92">
        <f>IFERROR(VLOOKUP(G139,'Supporting data'!$I$15:$J$182,2,FALSE)*Výjezdy!F139,0)</f>
        <v>0</v>
      </c>
      <c r="I139" s="32">
        <f t="shared" ref="I139:I202" si="4">IF(H139&gt;0,IF(ISTEXT(C139)=TRUE,0,1),0)</f>
        <v>0</v>
      </c>
      <c r="J139" s="45" t="str">
        <f t="shared" ref="J139:J202" si="5">IF(H139&gt;0,1,"")</f>
        <v/>
      </c>
    </row>
    <row r="140" spans="2:10" x14ac:dyDescent="0.3">
      <c r="B140" s="53" t="s">
        <v>185</v>
      </c>
      <c r="C140" s="151"/>
      <c r="D140" s="152"/>
      <c r="E140" s="112"/>
      <c r="F140" s="100">
        <f>E140*'Supporting data'!$S$5</f>
        <v>0</v>
      </c>
      <c r="G140" s="40"/>
      <c r="H140" s="92">
        <f>IFERROR(VLOOKUP(G140,'Supporting data'!$I$15:$J$182,2,FALSE)*Výjezdy!F140,0)</f>
        <v>0</v>
      </c>
      <c r="I140" s="32">
        <f t="shared" si="4"/>
        <v>0</v>
      </c>
      <c r="J140" s="45" t="str">
        <f t="shared" si="5"/>
        <v/>
      </c>
    </row>
    <row r="141" spans="2:10" x14ac:dyDescent="0.3">
      <c r="B141" s="53" t="s">
        <v>186</v>
      </c>
      <c r="C141" s="151"/>
      <c r="D141" s="152"/>
      <c r="E141" s="112"/>
      <c r="F141" s="100">
        <f>E141*'Supporting data'!$S$5</f>
        <v>0</v>
      </c>
      <c r="G141" s="40"/>
      <c r="H141" s="92">
        <f>IFERROR(VLOOKUP(G141,'Supporting data'!$I$15:$J$182,2,FALSE)*Výjezdy!F141,0)</f>
        <v>0</v>
      </c>
      <c r="I141" s="32">
        <f t="shared" si="4"/>
        <v>0</v>
      </c>
      <c r="J141" s="45" t="str">
        <f t="shared" si="5"/>
        <v/>
      </c>
    </row>
    <row r="142" spans="2:10" x14ac:dyDescent="0.3">
      <c r="B142" s="53" t="s">
        <v>187</v>
      </c>
      <c r="C142" s="151"/>
      <c r="D142" s="152"/>
      <c r="E142" s="112"/>
      <c r="F142" s="100">
        <f>E142*'Supporting data'!$S$5</f>
        <v>0</v>
      </c>
      <c r="G142" s="40"/>
      <c r="H142" s="92">
        <f>IFERROR(VLOOKUP(G142,'Supporting data'!$I$15:$J$182,2,FALSE)*Výjezdy!F142,0)</f>
        <v>0</v>
      </c>
      <c r="I142" s="32">
        <f t="shared" si="4"/>
        <v>0</v>
      </c>
      <c r="J142" s="45" t="str">
        <f t="shared" si="5"/>
        <v/>
      </c>
    </row>
    <row r="143" spans="2:10" x14ac:dyDescent="0.3">
      <c r="B143" s="53" t="s">
        <v>188</v>
      </c>
      <c r="C143" s="151"/>
      <c r="D143" s="152"/>
      <c r="E143" s="112"/>
      <c r="F143" s="100">
        <f>E143*'Supporting data'!$S$5</f>
        <v>0</v>
      </c>
      <c r="G143" s="40"/>
      <c r="H143" s="92">
        <f>IFERROR(VLOOKUP(G143,'Supporting data'!$I$15:$J$182,2,FALSE)*Výjezdy!F143,0)</f>
        <v>0</v>
      </c>
      <c r="I143" s="32">
        <f t="shared" si="4"/>
        <v>0</v>
      </c>
      <c r="J143" s="45" t="str">
        <f t="shared" si="5"/>
        <v/>
      </c>
    </row>
    <row r="144" spans="2:10" x14ac:dyDescent="0.3">
      <c r="B144" s="53" t="s">
        <v>189</v>
      </c>
      <c r="C144" s="151"/>
      <c r="D144" s="152"/>
      <c r="E144" s="112"/>
      <c r="F144" s="100">
        <f>E144*'Supporting data'!$S$5</f>
        <v>0</v>
      </c>
      <c r="G144" s="40"/>
      <c r="H144" s="92">
        <f>IFERROR(VLOOKUP(G144,'Supporting data'!$I$15:$J$182,2,FALSE)*Výjezdy!F144,0)</f>
        <v>0</v>
      </c>
      <c r="I144" s="32">
        <f t="shared" si="4"/>
        <v>0</v>
      </c>
      <c r="J144" s="45" t="str">
        <f t="shared" si="5"/>
        <v/>
      </c>
    </row>
    <row r="145" spans="2:10" x14ac:dyDescent="0.3">
      <c r="B145" s="53" t="s">
        <v>190</v>
      </c>
      <c r="C145" s="151"/>
      <c r="D145" s="152"/>
      <c r="E145" s="112"/>
      <c r="F145" s="100">
        <f>E145*'Supporting data'!$S$5</f>
        <v>0</v>
      </c>
      <c r="G145" s="40"/>
      <c r="H145" s="92">
        <f>IFERROR(VLOOKUP(G145,'Supporting data'!$I$15:$J$182,2,FALSE)*Výjezdy!F145,0)</f>
        <v>0</v>
      </c>
      <c r="I145" s="32">
        <f t="shared" si="4"/>
        <v>0</v>
      </c>
      <c r="J145" s="45" t="str">
        <f t="shared" si="5"/>
        <v/>
      </c>
    </row>
    <row r="146" spans="2:10" x14ac:dyDescent="0.3">
      <c r="B146" s="53" t="s">
        <v>191</v>
      </c>
      <c r="C146" s="151"/>
      <c r="D146" s="152"/>
      <c r="E146" s="112"/>
      <c r="F146" s="100">
        <f>E146*'Supporting data'!$S$5</f>
        <v>0</v>
      </c>
      <c r="G146" s="40"/>
      <c r="H146" s="92">
        <f>IFERROR(VLOOKUP(G146,'Supporting data'!$I$15:$J$182,2,FALSE)*Výjezdy!F146,0)</f>
        <v>0</v>
      </c>
      <c r="I146" s="32">
        <f t="shared" si="4"/>
        <v>0</v>
      </c>
      <c r="J146" s="45" t="str">
        <f t="shared" si="5"/>
        <v/>
      </c>
    </row>
    <row r="147" spans="2:10" x14ac:dyDescent="0.3">
      <c r="B147" s="53" t="s">
        <v>192</v>
      </c>
      <c r="C147" s="151"/>
      <c r="D147" s="152"/>
      <c r="E147" s="112"/>
      <c r="F147" s="100">
        <f>E147*'Supporting data'!$S$5</f>
        <v>0</v>
      </c>
      <c r="G147" s="40"/>
      <c r="H147" s="92">
        <f>IFERROR(VLOOKUP(G147,'Supporting data'!$I$15:$J$182,2,FALSE)*Výjezdy!F147,0)</f>
        <v>0</v>
      </c>
      <c r="I147" s="32">
        <f t="shared" si="4"/>
        <v>0</v>
      </c>
      <c r="J147" s="45" t="str">
        <f t="shared" si="5"/>
        <v/>
      </c>
    </row>
    <row r="148" spans="2:10" x14ac:dyDescent="0.3">
      <c r="B148" s="53" t="s">
        <v>193</v>
      </c>
      <c r="C148" s="151"/>
      <c r="D148" s="152"/>
      <c r="E148" s="112"/>
      <c r="F148" s="100">
        <f>E148*'Supporting data'!$S$5</f>
        <v>0</v>
      </c>
      <c r="G148" s="40"/>
      <c r="H148" s="92">
        <f>IFERROR(VLOOKUP(G148,'Supporting data'!$I$15:$J$182,2,FALSE)*Výjezdy!F148,0)</f>
        <v>0</v>
      </c>
      <c r="I148" s="32">
        <f t="shared" si="4"/>
        <v>0</v>
      </c>
      <c r="J148" s="45" t="str">
        <f t="shared" si="5"/>
        <v/>
      </c>
    </row>
    <row r="149" spans="2:10" x14ac:dyDescent="0.3">
      <c r="B149" s="53" t="s">
        <v>194</v>
      </c>
      <c r="C149" s="151"/>
      <c r="D149" s="152"/>
      <c r="E149" s="112"/>
      <c r="F149" s="100">
        <f>E149*'Supporting data'!$S$5</f>
        <v>0</v>
      </c>
      <c r="G149" s="40"/>
      <c r="H149" s="92">
        <f>IFERROR(VLOOKUP(G149,'Supporting data'!$I$15:$J$182,2,FALSE)*Výjezdy!F149,0)</f>
        <v>0</v>
      </c>
      <c r="I149" s="32">
        <f t="shared" si="4"/>
        <v>0</v>
      </c>
      <c r="J149" s="45" t="str">
        <f t="shared" si="5"/>
        <v/>
      </c>
    </row>
    <row r="150" spans="2:10" x14ac:dyDescent="0.3">
      <c r="B150" s="53" t="s">
        <v>195</v>
      </c>
      <c r="C150" s="151"/>
      <c r="D150" s="152"/>
      <c r="E150" s="112"/>
      <c r="F150" s="100">
        <f>E150*'Supporting data'!$S$5</f>
        <v>0</v>
      </c>
      <c r="G150" s="40"/>
      <c r="H150" s="92">
        <f>IFERROR(VLOOKUP(G150,'Supporting data'!$I$15:$J$182,2,FALSE)*Výjezdy!F150,0)</f>
        <v>0</v>
      </c>
      <c r="I150" s="32">
        <f t="shared" si="4"/>
        <v>0</v>
      </c>
      <c r="J150" s="45" t="str">
        <f t="shared" si="5"/>
        <v/>
      </c>
    </row>
    <row r="151" spans="2:10" x14ac:dyDescent="0.3">
      <c r="B151" s="53" t="s">
        <v>196</v>
      </c>
      <c r="C151" s="151"/>
      <c r="D151" s="152"/>
      <c r="E151" s="112"/>
      <c r="F151" s="100">
        <f>E151*'Supporting data'!$S$5</f>
        <v>0</v>
      </c>
      <c r="G151" s="40"/>
      <c r="H151" s="92">
        <f>IFERROR(VLOOKUP(G151,'Supporting data'!$I$15:$J$182,2,FALSE)*Výjezdy!F151,0)</f>
        <v>0</v>
      </c>
      <c r="I151" s="32">
        <f t="shared" si="4"/>
        <v>0</v>
      </c>
      <c r="J151" s="45" t="str">
        <f t="shared" si="5"/>
        <v/>
      </c>
    </row>
    <row r="152" spans="2:10" x14ac:dyDescent="0.3">
      <c r="B152" s="53" t="s">
        <v>197</v>
      </c>
      <c r="C152" s="151"/>
      <c r="D152" s="152"/>
      <c r="E152" s="112"/>
      <c r="F152" s="100">
        <f>E152*'Supporting data'!$S$5</f>
        <v>0</v>
      </c>
      <c r="G152" s="40"/>
      <c r="H152" s="92">
        <f>IFERROR(VLOOKUP(G152,'Supporting data'!$I$15:$J$182,2,FALSE)*Výjezdy!F152,0)</f>
        <v>0</v>
      </c>
      <c r="I152" s="32">
        <f t="shared" si="4"/>
        <v>0</v>
      </c>
      <c r="J152" s="45" t="str">
        <f t="shared" si="5"/>
        <v/>
      </c>
    </row>
    <row r="153" spans="2:10" x14ac:dyDescent="0.3">
      <c r="B153" s="53" t="s">
        <v>198</v>
      </c>
      <c r="C153" s="151"/>
      <c r="D153" s="152"/>
      <c r="E153" s="112"/>
      <c r="F153" s="100">
        <f>E153*'Supporting data'!$S$5</f>
        <v>0</v>
      </c>
      <c r="G153" s="40"/>
      <c r="H153" s="92">
        <f>IFERROR(VLOOKUP(G153,'Supporting data'!$I$15:$J$182,2,FALSE)*Výjezdy!F153,0)</f>
        <v>0</v>
      </c>
      <c r="I153" s="32">
        <f t="shared" si="4"/>
        <v>0</v>
      </c>
      <c r="J153" s="45" t="str">
        <f t="shared" si="5"/>
        <v/>
      </c>
    </row>
    <row r="154" spans="2:10" x14ac:dyDescent="0.3">
      <c r="B154" s="53" t="s">
        <v>199</v>
      </c>
      <c r="C154" s="151"/>
      <c r="D154" s="152"/>
      <c r="E154" s="112"/>
      <c r="F154" s="100">
        <f>E154*'Supporting data'!$S$5</f>
        <v>0</v>
      </c>
      <c r="G154" s="40"/>
      <c r="H154" s="92">
        <f>IFERROR(VLOOKUP(G154,'Supporting data'!$I$15:$J$182,2,FALSE)*Výjezdy!F154,0)</f>
        <v>0</v>
      </c>
      <c r="I154" s="32">
        <f t="shared" si="4"/>
        <v>0</v>
      </c>
      <c r="J154" s="45" t="str">
        <f t="shared" si="5"/>
        <v/>
      </c>
    </row>
    <row r="155" spans="2:10" x14ac:dyDescent="0.3">
      <c r="B155" s="53" t="s">
        <v>200</v>
      </c>
      <c r="C155" s="151"/>
      <c r="D155" s="152"/>
      <c r="E155" s="112"/>
      <c r="F155" s="100">
        <f>E155*'Supporting data'!$S$5</f>
        <v>0</v>
      </c>
      <c r="G155" s="40"/>
      <c r="H155" s="92">
        <f>IFERROR(VLOOKUP(G155,'Supporting data'!$I$15:$J$182,2,FALSE)*Výjezdy!F155,0)</f>
        <v>0</v>
      </c>
      <c r="I155" s="32">
        <f t="shared" si="4"/>
        <v>0</v>
      </c>
      <c r="J155" s="45" t="str">
        <f t="shared" si="5"/>
        <v/>
      </c>
    </row>
    <row r="156" spans="2:10" x14ac:dyDescent="0.3">
      <c r="B156" s="53" t="s">
        <v>201</v>
      </c>
      <c r="C156" s="151"/>
      <c r="D156" s="152"/>
      <c r="E156" s="112"/>
      <c r="F156" s="100">
        <f>E156*'Supporting data'!$S$5</f>
        <v>0</v>
      </c>
      <c r="G156" s="40"/>
      <c r="H156" s="92">
        <f>IFERROR(VLOOKUP(G156,'Supporting data'!$I$15:$J$182,2,FALSE)*Výjezdy!F156,0)</f>
        <v>0</v>
      </c>
      <c r="I156" s="32">
        <f t="shared" si="4"/>
        <v>0</v>
      </c>
      <c r="J156" s="45" t="str">
        <f t="shared" si="5"/>
        <v/>
      </c>
    </row>
    <row r="157" spans="2:10" x14ac:dyDescent="0.3">
      <c r="B157" s="53" t="s">
        <v>202</v>
      </c>
      <c r="C157" s="151"/>
      <c r="D157" s="152"/>
      <c r="E157" s="112"/>
      <c r="F157" s="100">
        <f>E157*'Supporting data'!$S$5</f>
        <v>0</v>
      </c>
      <c r="G157" s="40"/>
      <c r="H157" s="92">
        <f>IFERROR(VLOOKUP(G157,'Supporting data'!$I$15:$J$182,2,FALSE)*Výjezdy!F157,0)</f>
        <v>0</v>
      </c>
      <c r="I157" s="32">
        <f t="shared" si="4"/>
        <v>0</v>
      </c>
      <c r="J157" s="45" t="str">
        <f t="shared" si="5"/>
        <v/>
      </c>
    </row>
    <row r="158" spans="2:10" x14ac:dyDescent="0.3">
      <c r="B158" s="53" t="s">
        <v>203</v>
      </c>
      <c r="C158" s="151"/>
      <c r="D158" s="152"/>
      <c r="E158" s="112"/>
      <c r="F158" s="100">
        <f>E158*'Supporting data'!$S$5</f>
        <v>0</v>
      </c>
      <c r="G158" s="40"/>
      <c r="H158" s="92">
        <f>IFERROR(VLOOKUP(G158,'Supporting data'!$I$15:$J$182,2,FALSE)*Výjezdy!F158,0)</f>
        <v>0</v>
      </c>
      <c r="I158" s="32">
        <f t="shared" si="4"/>
        <v>0</v>
      </c>
      <c r="J158" s="45" t="str">
        <f t="shared" si="5"/>
        <v/>
      </c>
    </row>
    <row r="159" spans="2:10" x14ac:dyDescent="0.3">
      <c r="B159" s="53" t="s">
        <v>204</v>
      </c>
      <c r="C159" s="151"/>
      <c r="D159" s="152"/>
      <c r="E159" s="112"/>
      <c r="F159" s="100">
        <f>E159*'Supporting data'!$S$5</f>
        <v>0</v>
      </c>
      <c r="G159" s="40"/>
      <c r="H159" s="92">
        <f>IFERROR(VLOOKUP(G159,'Supporting data'!$I$15:$J$182,2,FALSE)*Výjezdy!F159,0)</f>
        <v>0</v>
      </c>
      <c r="I159" s="32">
        <f t="shared" si="4"/>
        <v>0</v>
      </c>
      <c r="J159" s="45" t="str">
        <f t="shared" si="5"/>
        <v/>
      </c>
    </row>
    <row r="160" spans="2:10" x14ac:dyDescent="0.3">
      <c r="B160" s="53" t="s">
        <v>205</v>
      </c>
      <c r="C160" s="151"/>
      <c r="D160" s="152"/>
      <c r="E160" s="112"/>
      <c r="F160" s="100">
        <f>E160*'Supporting data'!$S$5</f>
        <v>0</v>
      </c>
      <c r="G160" s="40"/>
      <c r="H160" s="92">
        <f>IFERROR(VLOOKUP(G160,'Supporting data'!$I$15:$J$182,2,FALSE)*Výjezdy!F160,0)</f>
        <v>0</v>
      </c>
      <c r="I160" s="32">
        <f t="shared" si="4"/>
        <v>0</v>
      </c>
      <c r="J160" s="45" t="str">
        <f t="shared" si="5"/>
        <v/>
      </c>
    </row>
    <row r="161" spans="2:10" x14ac:dyDescent="0.3">
      <c r="B161" s="53" t="s">
        <v>206</v>
      </c>
      <c r="C161" s="151"/>
      <c r="D161" s="152"/>
      <c r="E161" s="112"/>
      <c r="F161" s="100">
        <f>E161*'Supporting data'!$S$5</f>
        <v>0</v>
      </c>
      <c r="G161" s="40"/>
      <c r="H161" s="92">
        <f>IFERROR(VLOOKUP(G161,'Supporting data'!$I$15:$J$182,2,FALSE)*Výjezdy!F161,0)</f>
        <v>0</v>
      </c>
      <c r="I161" s="32">
        <f t="shared" si="4"/>
        <v>0</v>
      </c>
      <c r="J161" s="45" t="str">
        <f t="shared" si="5"/>
        <v/>
      </c>
    </row>
    <row r="162" spans="2:10" x14ac:dyDescent="0.3">
      <c r="B162" s="53" t="s">
        <v>207</v>
      </c>
      <c r="C162" s="151"/>
      <c r="D162" s="152"/>
      <c r="E162" s="112"/>
      <c r="F162" s="100">
        <f>E162*'Supporting data'!$S$5</f>
        <v>0</v>
      </c>
      <c r="G162" s="40"/>
      <c r="H162" s="92">
        <f>IFERROR(VLOOKUP(G162,'Supporting data'!$I$15:$J$182,2,FALSE)*Výjezdy!F162,0)</f>
        <v>0</v>
      </c>
      <c r="I162" s="32">
        <f t="shared" si="4"/>
        <v>0</v>
      </c>
      <c r="J162" s="45" t="str">
        <f t="shared" si="5"/>
        <v/>
      </c>
    </row>
    <row r="163" spans="2:10" x14ac:dyDescent="0.3">
      <c r="B163" s="53" t="s">
        <v>208</v>
      </c>
      <c r="C163" s="151"/>
      <c r="D163" s="152"/>
      <c r="E163" s="112"/>
      <c r="F163" s="100">
        <f>E163*'Supporting data'!$S$5</f>
        <v>0</v>
      </c>
      <c r="G163" s="40"/>
      <c r="H163" s="92">
        <f>IFERROR(VLOOKUP(G163,'Supporting data'!$I$15:$J$182,2,FALSE)*Výjezdy!F163,0)</f>
        <v>0</v>
      </c>
      <c r="I163" s="32">
        <f t="shared" si="4"/>
        <v>0</v>
      </c>
      <c r="J163" s="45" t="str">
        <f t="shared" si="5"/>
        <v/>
      </c>
    </row>
    <row r="164" spans="2:10" x14ac:dyDescent="0.3">
      <c r="B164" s="53" t="s">
        <v>209</v>
      </c>
      <c r="C164" s="151"/>
      <c r="D164" s="152"/>
      <c r="E164" s="112"/>
      <c r="F164" s="100">
        <f>E164*'Supporting data'!$S$5</f>
        <v>0</v>
      </c>
      <c r="G164" s="40"/>
      <c r="H164" s="92">
        <f>IFERROR(VLOOKUP(G164,'Supporting data'!$I$15:$J$182,2,FALSE)*Výjezdy!F164,0)</f>
        <v>0</v>
      </c>
      <c r="I164" s="32">
        <f t="shared" si="4"/>
        <v>0</v>
      </c>
      <c r="J164" s="45" t="str">
        <f t="shared" si="5"/>
        <v/>
      </c>
    </row>
    <row r="165" spans="2:10" x14ac:dyDescent="0.3">
      <c r="B165" s="53" t="s">
        <v>210</v>
      </c>
      <c r="C165" s="151"/>
      <c r="D165" s="152"/>
      <c r="E165" s="112"/>
      <c r="F165" s="100">
        <f>E165*'Supporting data'!$S$5</f>
        <v>0</v>
      </c>
      <c r="G165" s="40"/>
      <c r="H165" s="92">
        <f>IFERROR(VLOOKUP(G165,'Supporting data'!$I$15:$J$182,2,FALSE)*Výjezdy!F165,0)</f>
        <v>0</v>
      </c>
      <c r="I165" s="32">
        <f t="shared" si="4"/>
        <v>0</v>
      </c>
      <c r="J165" s="45" t="str">
        <f t="shared" si="5"/>
        <v/>
      </c>
    </row>
    <row r="166" spans="2:10" x14ac:dyDescent="0.3">
      <c r="B166" s="53" t="s">
        <v>211</v>
      </c>
      <c r="C166" s="151"/>
      <c r="D166" s="152"/>
      <c r="E166" s="112"/>
      <c r="F166" s="100">
        <f>E166*'Supporting data'!$S$5</f>
        <v>0</v>
      </c>
      <c r="G166" s="40"/>
      <c r="H166" s="92">
        <f>IFERROR(VLOOKUP(G166,'Supporting data'!$I$15:$J$182,2,FALSE)*Výjezdy!F166,0)</f>
        <v>0</v>
      </c>
      <c r="I166" s="32">
        <f t="shared" si="4"/>
        <v>0</v>
      </c>
      <c r="J166" s="45" t="str">
        <f t="shared" si="5"/>
        <v/>
      </c>
    </row>
    <row r="167" spans="2:10" x14ac:dyDescent="0.3">
      <c r="B167" s="53" t="s">
        <v>212</v>
      </c>
      <c r="C167" s="151"/>
      <c r="D167" s="152"/>
      <c r="E167" s="112"/>
      <c r="F167" s="100">
        <f>E167*'Supporting data'!$S$5</f>
        <v>0</v>
      </c>
      <c r="G167" s="40"/>
      <c r="H167" s="92">
        <f>IFERROR(VLOOKUP(G167,'Supporting data'!$I$15:$J$182,2,FALSE)*Výjezdy!F167,0)</f>
        <v>0</v>
      </c>
      <c r="I167" s="32">
        <f t="shared" si="4"/>
        <v>0</v>
      </c>
      <c r="J167" s="45" t="str">
        <f t="shared" si="5"/>
        <v/>
      </c>
    </row>
    <row r="168" spans="2:10" x14ac:dyDescent="0.3">
      <c r="B168" s="53" t="s">
        <v>213</v>
      </c>
      <c r="C168" s="151"/>
      <c r="D168" s="152"/>
      <c r="E168" s="112"/>
      <c r="F168" s="100">
        <f>E168*'Supporting data'!$S$5</f>
        <v>0</v>
      </c>
      <c r="G168" s="40"/>
      <c r="H168" s="92">
        <f>IFERROR(VLOOKUP(G168,'Supporting data'!$I$15:$J$182,2,FALSE)*Výjezdy!F168,0)</f>
        <v>0</v>
      </c>
      <c r="I168" s="32">
        <f t="shared" si="4"/>
        <v>0</v>
      </c>
      <c r="J168" s="45" t="str">
        <f t="shared" si="5"/>
        <v/>
      </c>
    </row>
    <row r="169" spans="2:10" x14ac:dyDescent="0.3">
      <c r="B169" s="53" t="s">
        <v>214</v>
      </c>
      <c r="C169" s="151"/>
      <c r="D169" s="152"/>
      <c r="E169" s="112"/>
      <c r="F169" s="100">
        <f>E169*'Supporting data'!$S$5</f>
        <v>0</v>
      </c>
      <c r="G169" s="40"/>
      <c r="H169" s="92">
        <f>IFERROR(VLOOKUP(G169,'Supporting data'!$I$15:$J$182,2,FALSE)*Výjezdy!F169,0)</f>
        <v>0</v>
      </c>
      <c r="I169" s="32">
        <f t="shared" si="4"/>
        <v>0</v>
      </c>
      <c r="J169" s="45" t="str">
        <f t="shared" si="5"/>
        <v/>
      </c>
    </row>
    <row r="170" spans="2:10" x14ac:dyDescent="0.3">
      <c r="B170" s="53" t="s">
        <v>215</v>
      </c>
      <c r="C170" s="151"/>
      <c r="D170" s="152"/>
      <c r="E170" s="112"/>
      <c r="F170" s="100">
        <f>E170*'Supporting data'!$S$5</f>
        <v>0</v>
      </c>
      <c r="G170" s="40"/>
      <c r="H170" s="92">
        <f>IFERROR(VLOOKUP(G170,'Supporting data'!$I$15:$J$182,2,FALSE)*Výjezdy!F170,0)</f>
        <v>0</v>
      </c>
      <c r="I170" s="32">
        <f t="shared" si="4"/>
        <v>0</v>
      </c>
      <c r="J170" s="45" t="str">
        <f t="shared" si="5"/>
        <v/>
      </c>
    </row>
    <row r="171" spans="2:10" x14ac:dyDescent="0.3">
      <c r="B171" s="53" t="s">
        <v>216</v>
      </c>
      <c r="C171" s="151"/>
      <c r="D171" s="152"/>
      <c r="E171" s="112"/>
      <c r="F171" s="100">
        <f>E171*'Supporting data'!$S$5</f>
        <v>0</v>
      </c>
      <c r="G171" s="40"/>
      <c r="H171" s="92">
        <f>IFERROR(VLOOKUP(G171,'Supporting data'!$I$15:$J$182,2,FALSE)*Výjezdy!F171,0)</f>
        <v>0</v>
      </c>
      <c r="I171" s="32">
        <f t="shared" si="4"/>
        <v>0</v>
      </c>
      <c r="J171" s="45" t="str">
        <f t="shared" si="5"/>
        <v/>
      </c>
    </row>
    <row r="172" spans="2:10" x14ac:dyDescent="0.3">
      <c r="B172" s="53" t="s">
        <v>217</v>
      </c>
      <c r="C172" s="151"/>
      <c r="D172" s="152"/>
      <c r="E172" s="112"/>
      <c r="F172" s="100">
        <f>E172*'Supporting data'!$S$5</f>
        <v>0</v>
      </c>
      <c r="G172" s="40"/>
      <c r="H172" s="92">
        <f>IFERROR(VLOOKUP(G172,'Supporting data'!$I$15:$J$182,2,FALSE)*Výjezdy!F172,0)</f>
        <v>0</v>
      </c>
      <c r="I172" s="32">
        <f t="shared" si="4"/>
        <v>0</v>
      </c>
      <c r="J172" s="45" t="str">
        <f t="shared" si="5"/>
        <v/>
      </c>
    </row>
    <row r="173" spans="2:10" x14ac:dyDescent="0.3">
      <c r="B173" s="53" t="s">
        <v>218</v>
      </c>
      <c r="C173" s="151"/>
      <c r="D173" s="152"/>
      <c r="E173" s="112"/>
      <c r="F173" s="100">
        <f>E173*'Supporting data'!$S$5</f>
        <v>0</v>
      </c>
      <c r="G173" s="40"/>
      <c r="H173" s="92">
        <f>IFERROR(VLOOKUP(G173,'Supporting data'!$I$15:$J$182,2,FALSE)*Výjezdy!F173,0)</f>
        <v>0</v>
      </c>
      <c r="I173" s="32">
        <f t="shared" si="4"/>
        <v>0</v>
      </c>
      <c r="J173" s="45" t="str">
        <f t="shared" si="5"/>
        <v/>
      </c>
    </row>
    <row r="174" spans="2:10" x14ac:dyDescent="0.3">
      <c r="B174" s="53" t="s">
        <v>219</v>
      </c>
      <c r="C174" s="151"/>
      <c r="D174" s="152"/>
      <c r="E174" s="112"/>
      <c r="F174" s="100">
        <f>E174*'Supporting data'!$S$5</f>
        <v>0</v>
      </c>
      <c r="G174" s="40"/>
      <c r="H174" s="92">
        <f>IFERROR(VLOOKUP(G174,'Supporting data'!$I$15:$J$182,2,FALSE)*Výjezdy!F174,0)</f>
        <v>0</v>
      </c>
      <c r="I174" s="32">
        <f t="shared" si="4"/>
        <v>0</v>
      </c>
      <c r="J174" s="45" t="str">
        <f t="shared" si="5"/>
        <v/>
      </c>
    </row>
    <row r="175" spans="2:10" x14ac:dyDescent="0.3">
      <c r="B175" s="53" t="s">
        <v>220</v>
      </c>
      <c r="C175" s="151"/>
      <c r="D175" s="152"/>
      <c r="E175" s="112"/>
      <c r="F175" s="100">
        <f>E175*'Supporting data'!$S$5</f>
        <v>0</v>
      </c>
      <c r="G175" s="40"/>
      <c r="H175" s="92">
        <f>IFERROR(VLOOKUP(G175,'Supporting data'!$I$15:$J$182,2,FALSE)*Výjezdy!F175,0)</f>
        <v>0</v>
      </c>
      <c r="I175" s="32">
        <f t="shared" si="4"/>
        <v>0</v>
      </c>
      <c r="J175" s="45" t="str">
        <f t="shared" si="5"/>
        <v/>
      </c>
    </row>
    <row r="176" spans="2:10" x14ac:dyDescent="0.3">
      <c r="B176" s="53" t="s">
        <v>221</v>
      </c>
      <c r="C176" s="151"/>
      <c r="D176" s="152"/>
      <c r="E176" s="112"/>
      <c r="F176" s="100">
        <f>E176*'Supporting data'!$S$5</f>
        <v>0</v>
      </c>
      <c r="G176" s="40"/>
      <c r="H176" s="92">
        <f>IFERROR(VLOOKUP(G176,'Supporting data'!$I$15:$J$182,2,FALSE)*Výjezdy!F176,0)</f>
        <v>0</v>
      </c>
      <c r="I176" s="32">
        <f t="shared" si="4"/>
        <v>0</v>
      </c>
      <c r="J176" s="45" t="str">
        <f t="shared" si="5"/>
        <v/>
      </c>
    </row>
    <row r="177" spans="2:10" x14ac:dyDescent="0.3">
      <c r="B177" s="53" t="s">
        <v>222</v>
      </c>
      <c r="C177" s="151"/>
      <c r="D177" s="152"/>
      <c r="E177" s="112"/>
      <c r="F177" s="100">
        <f>E177*'Supporting data'!$S$5</f>
        <v>0</v>
      </c>
      <c r="G177" s="40"/>
      <c r="H177" s="92">
        <f>IFERROR(VLOOKUP(G177,'Supporting data'!$I$15:$J$182,2,FALSE)*Výjezdy!F177,0)</f>
        <v>0</v>
      </c>
      <c r="I177" s="32">
        <f t="shared" si="4"/>
        <v>0</v>
      </c>
      <c r="J177" s="45" t="str">
        <f t="shared" si="5"/>
        <v/>
      </c>
    </row>
    <row r="178" spans="2:10" x14ac:dyDescent="0.3">
      <c r="B178" s="53" t="s">
        <v>223</v>
      </c>
      <c r="C178" s="151"/>
      <c r="D178" s="152"/>
      <c r="E178" s="112"/>
      <c r="F178" s="100">
        <f>E178*'Supporting data'!$S$5</f>
        <v>0</v>
      </c>
      <c r="G178" s="40"/>
      <c r="H178" s="92">
        <f>IFERROR(VLOOKUP(G178,'Supporting data'!$I$15:$J$182,2,FALSE)*Výjezdy!F178,0)</f>
        <v>0</v>
      </c>
      <c r="I178" s="32">
        <f t="shared" si="4"/>
        <v>0</v>
      </c>
      <c r="J178" s="45" t="str">
        <f t="shared" si="5"/>
        <v/>
      </c>
    </row>
    <row r="179" spans="2:10" x14ac:dyDescent="0.3">
      <c r="B179" s="53" t="s">
        <v>224</v>
      </c>
      <c r="C179" s="151"/>
      <c r="D179" s="152"/>
      <c r="E179" s="112"/>
      <c r="F179" s="100">
        <f>E179*'Supporting data'!$S$5</f>
        <v>0</v>
      </c>
      <c r="G179" s="40"/>
      <c r="H179" s="92">
        <f>IFERROR(VLOOKUP(G179,'Supporting data'!$I$15:$J$182,2,FALSE)*Výjezdy!F179,0)</f>
        <v>0</v>
      </c>
      <c r="I179" s="32">
        <f t="shared" si="4"/>
        <v>0</v>
      </c>
      <c r="J179" s="45" t="str">
        <f t="shared" si="5"/>
        <v/>
      </c>
    </row>
    <row r="180" spans="2:10" x14ac:dyDescent="0.3">
      <c r="B180" s="53" t="s">
        <v>225</v>
      </c>
      <c r="C180" s="151"/>
      <c r="D180" s="152"/>
      <c r="E180" s="112"/>
      <c r="F180" s="100">
        <f>E180*'Supporting data'!$S$5</f>
        <v>0</v>
      </c>
      <c r="G180" s="40"/>
      <c r="H180" s="92">
        <f>IFERROR(VLOOKUP(G180,'Supporting data'!$I$15:$J$182,2,FALSE)*Výjezdy!F180,0)</f>
        <v>0</v>
      </c>
      <c r="I180" s="32">
        <f t="shared" si="4"/>
        <v>0</v>
      </c>
      <c r="J180" s="45" t="str">
        <f t="shared" si="5"/>
        <v/>
      </c>
    </row>
    <row r="181" spans="2:10" x14ac:dyDescent="0.3">
      <c r="B181" s="53" t="s">
        <v>226</v>
      </c>
      <c r="C181" s="151"/>
      <c r="D181" s="152"/>
      <c r="E181" s="112"/>
      <c r="F181" s="100">
        <f>E181*'Supporting data'!$S$5</f>
        <v>0</v>
      </c>
      <c r="G181" s="40"/>
      <c r="H181" s="92">
        <f>IFERROR(VLOOKUP(G181,'Supporting data'!$I$15:$J$182,2,FALSE)*Výjezdy!F181,0)</f>
        <v>0</v>
      </c>
      <c r="I181" s="32">
        <f t="shared" si="4"/>
        <v>0</v>
      </c>
      <c r="J181" s="45" t="str">
        <f t="shared" si="5"/>
        <v/>
      </c>
    </row>
    <row r="182" spans="2:10" x14ac:dyDescent="0.3">
      <c r="B182" s="53" t="s">
        <v>227</v>
      </c>
      <c r="C182" s="151"/>
      <c r="D182" s="152"/>
      <c r="E182" s="112"/>
      <c r="F182" s="100">
        <f>E182*'Supporting data'!$S$5</f>
        <v>0</v>
      </c>
      <c r="G182" s="40"/>
      <c r="H182" s="92">
        <f>IFERROR(VLOOKUP(G182,'Supporting data'!$I$15:$J$182,2,FALSE)*Výjezdy!F182,0)</f>
        <v>0</v>
      </c>
      <c r="I182" s="32">
        <f t="shared" si="4"/>
        <v>0</v>
      </c>
      <c r="J182" s="45" t="str">
        <f t="shared" si="5"/>
        <v/>
      </c>
    </row>
    <row r="183" spans="2:10" x14ac:dyDescent="0.3">
      <c r="B183" s="53" t="s">
        <v>228</v>
      </c>
      <c r="C183" s="151"/>
      <c r="D183" s="152"/>
      <c r="E183" s="112"/>
      <c r="F183" s="100">
        <f>E183*'Supporting data'!$S$5</f>
        <v>0</v>
      </c>
      <c r="G183" s="40"/>
      <c r="H183" s="92">
        <f>IFERROR(VLOOKUP(G183,'Supporting data'!$I$15:$J$182,2,FALSE)*Výjezdy!F183,0)</f>
        <v>0</v>
      </c>
      <c r="I183" s="32">
        <f t="shared" si="4"/>
        <v>0</v>
      </c>
      <c r="J183" s="45" t="str">
        <f t="shared" si="5"/>
        <v/>
      </c>
    </row>
    <row r="184" spans="2:10" x14ac:dyDescent="0.3">
      <c r="B184" s="53" t="s">
        <v>229</v>
      </c>
      <c r="C184" s="151"/>
      <c r="D184" s="152"/>
      <c r="E184" s="112"/>
      <c r="F184" s="100">
        <f>E184*'Supporting data'!$S$5</f>
        <v>0</v>
      </c>
      <c r="G184" s="40"/>
      <c r="H184" s="92">
        <f>IFERROR(VLOOKUP(G184,'Supporting data'!$I$15:$J$182,2,FALSE)*Výjezdy!F184,0)</f>
        <v>0</v>
      </c>
      <c r="I184" s="32">
        <f t="shared" si="4"/>
        <v>0</v>
      </c>
      <c r="J184" s="45" t="str">
        <f t="shared" si="5"/>
        <v/>
      </c>
    </row>
    <row r="185" spans="2:10" x14ac:dyDescent="0.3">
      <c r="B185" s="53" t="s">
        <v>230</v>
      </c>
      <c r="C185" s="151"/>
      <c r="D185" s="152"/>
      <c r="E185" s="112"/>
      <c r="F185" s="100">
        <f>E185*'Supporting data'!$S$5</f>
        <v>0</v>
      </c>
      <c r="G185" s="40"/>
      <c r="H185" s="92">
        <f>IFERROR(VLOOKUP(G185,'Supporting data'!$I$15:$J$182,2,FALSE)*Výjezdy!F185,0)</f>
        <v>0</v>
      </c>
      <c r="I185" s="32">
        <f t="shared" si="4"/>
        <v>0</v>
      </c>
      <c r="J185" s="45" t="str">
        <f t="shared" si="5"/>
        <v/>
      </c>
    </row>
    <row r="186" spans="2:10" x14ac:dyDescent="0.3">
      <c r="B186" s="53" t="s">
        <v>231</v>
      </c>
      <c r="C186" s="151"/>
      <c r="D186" s="152"/>
      <c r="E186" s="112"/>
      <c r="F186" s="100">
        <f>E186*'Supporting data'!$S$5</f>
        <v>0</v>
      </c>
      <c r="G186" s="40"/>
      <c r="H186" s="92">
        <f>IFERROR(VLOOKUP(G186,'Supporting data'!$I$15:$J$182,2,FALSE)*Výjezdy!F186,0)</f>
        <v>0</v>
      </c>
      <c r="I186" s="32">
        <f t="shared" si="4"/>
        <v>0</v>
      </c>
      <c r="J186" s="45" t="str">
        <f t="shared" si="5"/>
        <v/>
      </c>
    </row>
    <row r="187" spans="2:10" x14ac:dyDescent="0.3">
      <c r="B187" s="53" t="s">
        <v>232</v>
      </c>
      <c r="C187" s="151"/>
      <c r="D187" s="152"/>
      <c r="E187" s="112"/>
      <c r="F187" s="100">
        <f>E187*'Supporting data'!$S$5</f>
        <v>0</v>
      </c>
      <c r="G187" s="40"/>
      <c r="H187" s="92">
        <f>IFERROR(VLOOKUP(G187,'Supporting data'!$I$15:$J$182,2,FALSE)*Výjezdy!F187,0)</f>
        <v>0</v>
      </c>
      <c r="I187" s="32">
        <f t="shared" si="4"/>
        <v>0</v>
      </c>
      <c r="J187" s="45" t="str">
        <f t="shared" si="5"/>
        <v/>
      </c>
    </row>
    <row r="188" spans="2:10" x14ac:dyDescent="0.3">
      <c r="B188" s="53" t="s">
        <v>233</v>
      </c>
      <c r="C188" s="151"/>
      <c r="D188" s="152"/>
      <c r="E188" s="112"/>
      <c r="F188" s="100">
        <f>E188*'Supporting data'!$S$5</f>
        <v>0</v>
      </c>
      <c r="G188" s="40"/>
      <c r="H188" s="92">
        <f>IFERROR(VLOOKUP(G188,'Supporting data'!$I$15:$J$182,2,FALSE)*Výjezdy!F188,0)</f>
        <v>0</v>
      </c>
      <c r="I188" s="32">
        <f t="shared" si="4"/>
        <v>0</v>
      </c>
      <c r="J188" s="45" t="str">
        <f t="shared" si="5"/>
        <v/>
      </c>
    </row>
    <row r="189" spans="2:10" x14ac:dyDescent="0.3">
      <c r="B189" s="53" t="s">
        <v>234</v>
      </c>
      <c r="C189" s="151"/>
      <c r="D189" s="152"/>
      <c r="E189" s="112"/>
      <c r="F189" s="100">
        <f>E189*'Supporting data'!$S$5</f>
        <v>0</v>
      </c>
      <c r="G189" s="40"/>
      <c r="H189" s="92">
        <f>IFERROR(VLOOKUP(G189,'Supporting data'!$I$15:$J$182,2,FALSE)*Výjezdy!F189,0)</f>
        <v>0</v>
      </c>
      <c r="I189" s="32">
        <f t="shared" si="4"/>
        <v>0</v>
      </c>
      <c r="J189" s="45" t="str">
        <f t="shared" si="5"/>
        <v/>
      </c>
    </row>
    <row r="190" spans="2:10" x14ac:dyDescent="0.3">
      <c r="B190" s="53" t="s">
        <v>235</v>
      </c>
      <c r="C190" s="151"/>
      <c r="D190" s="152"/>
      <c r="E190" s="112"/>
      <c r="F190" s="100">
        <f>E190*'Supporting data'!$S$5</f>
        <v>0</v>
      </c>
      <c r="G190" s="40"/>
      <c r="H190" s="92">
        <f>IFERROR(VLOOKUP(G190,'Supporting data'!$I$15:$J$182,2,FALSE)*Výjezdy!F190,0)</f>
        <v>0</v>
      </c>
      <c r="I190" s="32">
        <f t="shared" si="4"/>
        <v>0</v>
      </c>
      <c r="J190" s="45" t="str">
        <f t="shared" si="5"/>
        <v/>
      </c>
    </row>
    <row r="191" spans="2:10" x14ac:dyDescent="0.3">
      <c r="B191" s="53" t="s">
        <v>236</v>
      </c>
      <c r="C191" s="151"/>
      <c r="D191" s="152"/>
      <c r="E191" s="112"/>
      <c r="F191" s="100">
        <f>E191*'Supporting data'!$S$5</f>
        <v>0</v>
      </c>
      <c r="G191" s="40"/>
      <c r="H191" s="92">
        <f>IFERROR(VLOOKUP(G191,'Supporting data'!$I$15:$J$182,2,FALSE)*Výjezdy!F191,0)</f>
        <v>0</v>
      </c>
      <c r="I191" s="32">
        <f t="shared" si="4"/>
        <v>0</v>
      </c>
      <c r="J191" s="45" t="str">
        <f t="shared" si="5"/>
        <v/>
      </c>
    </row>
    <row r="192" spans="2:10" x14ac:dyDescent="0.3">
      <c r="B192" s="53" t="s">
        <v>237</v>
      </c>
      <c r="C192" s="151"/>
      <c r="D192" s="152"/>
      <c r="E192" s="112"/>
      <c r="F192" s="100">
        <f>E192*'Supporting data'!$S$5</f>
        <v>0</v>
      </c>
      <c r="G192" s="40"/>
      <c r="H192" s="92">
        <f>IFERROR(VLOOKUP(G192,'Supporting data'!$I$15:$J$182,2,FALSE)*Výjezdy!F192,0)</f>
        <v>0</v>
      </c>
      <c r="I192" s="32">
        <f t="shared" si="4"/>
        <v>0</v>
      </c>
      <c r="J192" s="45" t="str">
        <f t="shared" si="5"/>
        <v/>
      </c>
    </row>
    <row r="193" spans="2:10" x14ac:dyDescent="0.3">
      <c r="B193" s="53" t="s">
        <v>238</v>
      </c>
      <c r="C193" s="151"/>
      <c r="D193" s="152"/>
      <c r="E193" s="112"/>
      <c r="F193" s="100">
        <f>E193*'Supporting data'!$S$5</f>
        <v>0</v>
      </c>
      <c r="G193" s="40"/>
      <c r="H193" s="92">
        <f>IFERROR(VLOOKUP(G193,'Supporting data'!$I$15:$J$182,2,FALSE)*Výjezdy!F193,0)</f>
        <v>0</v>
      </c>
      <c r="I193" s="32">
        <f t="shared" si="4"/>
        <v>0</v>
      </c>
      <c r="J193" s="45" t="str">
        <f t="shared" si="5"/>
        <v/>
      </c>
    </row>
    <row r="194" spans="2:10" x14ac:dyDescent="0.3">
      <c r="B194" s="53" t="s">
        <v>239</v>
      </c>
      <c r="C194" s="151"/>
      <c r="D194" s="152"/>
      <c r="E194" s="112"/>
      <c r="F194" s="100">
        <f>E194*'Supporting data'!$S$5</f>
        <v>0</v>
      </c>
      <c r="G194" s="40"/>
      <c r="H194" s="92">
        <f>IFERROR(VLOOKUP(G194,'Supporting data'!$I$15:$J$182,2,FALSE)*Výjezdy!F194,0)</f>
        <v>0</v>
      </c>
      <c r="I194" s="32">
        <f t="shared" si="4"/>
        <v>0</v>
      </c>
      <c r="J194" s="45" t="str">
        <f t="shared" si="5"/>
        <v/>
      </c>
    </row>
    <row r="195" spans="2:10" x14ac:dyDescent="0.3">
      <c r="B195" s="53" t="s">
        <v>240</v>
      </c>
      <c r="C195" s="151"/>
      <c r="D195" s="152"/>
      <c r="E195" s="112"/>
      <c r="F195" s="100">
        <f>E195*'Supporting data'!$S$5</f>
        <v>0</v>
      </c>
      <c r="G195" s="40"/>
      <c r="H195" s="92">
        <f>IFERROR(VLOOKUP(G195,'Supporting data'!$I$15:$J$182,2,FALSE)*Výjezdy!F195,0)</f>
        <v>0</v>
      </c>
      <c r="I195" s="32">
        <f t="shared" si="4"/>
        <v>0</v>
      </c>
      <c r="J195" s="45" t="str">
        <f t="shared" si="5"/>
        <v/>
      </c>
    </row>
    <row r="196" spans="2:10" x14ac:dyDescent="0.3">
      <c r="B196" s="53" t="s">
        <v>241</v>
      </c>
      <c r="C196" s="151"/>
      <c r="D196" s="152"/>
      <c r="E196" s="112"/>
      <c r="F196" s="100">
        <f>E196*'Supporting data'!$S$5</f>
        <v>0</v>
      </c>
      <c r="G196" s="40"/>
      <c r="H196" s="92">
        <f>IFERROR(VLOOKUP(G196,'Supporting data'!$I$15:$J$182,2,FALSE)*Výjezdy!F196,0)</f>
        <v>0</v>
      </c>
      <c r="I196" s="32">
        <f t="shared" si="4"/>
        <v>0</v>
      </c>
      <c r="J196" s="45" t="str">
        <f t="shared" si="5"/>
        <v/>
      </c>
    </row>
    <row r="197" spans="2:10" x14ac:dyDescent="0.3">
      <c r="B197" s="53" t="s">
        <v>242</v>
      </c>
      <c r="C197" s="151"/>
      <c r="D197" s="152"/>
      <c r="E197" s="112"/>
      <c r="F197" s="100">
        <f>E197*'Supporting data'!$S$5</f>
        <v>0</v>
      </c>
      <c r="G197" s="40"/>
      <c r="H197" s="92">
        <f>IFERROR(VLOOKUP(G197,'Supporting data'!$I$15:$J$182,2,FALSE)*Výjezdy!F197,0)</f>
        <v>0</v>
      </c>
      <c r="I197" s="32">
        <f t="shared" si="4"/>
        <v>0</v>
      </c>
      <c r="J197" s="45" t="str">
        <f t="shared" si="5"/>
        <v/>
      </c>
    </row>
    <row r="198" spans="2:10" x14ac:dyDescent="0.3">
      <c r="B198" s="53" t="s">
        <v>243</v>
      </c>
      <c r="C198" s="151"/>
      <c r="D198" s="152"/>
      <c r="E198" s="112"/>
      <c r="F198" s="100">
        <f>E198*'Supporting data'!$S$5</f>
        <v>0</v>
      </c>
      <c r="G198" s="40"/>
      <c r="H198" s="92">
        <f>IFERROR(VLOOKUP(G198,'Supporting data'!$I$15:$J$182,2,FALSE)*Výjezdy!F198,0)</f>
        <v>0</v>
      </c>
      <c r="I198" s="32">
        <f t="shared" si="4"/>
        <v>0</v>
      </c>
      <c r="J198" s="45" t="str">
        <f t="shared" si="5"/>
        <v/>
      </c>
    </row>
    <row r="199" spans="2:10" x14ac:dyDescent="0.3">
      <c r="B199" s="53" t="s">
        <v>244</v>
      </c>
      <c r="C199" s="151"/>
      <c r="D199" s="152"/>
      <c r="E199" s="112"/>
      <c r="F199" s="100">
        <f>E199*'Supporting data'!$S$5</f>
        <v>0</v>
      </c>
      <c r="G199" s="40"/>
      <c r="H199" s="92">
        <f>IFERROR(VLOOKUP(G199,'Supporting data'!$I$15:$J$182,2,FALSE)*Výjezdy!F199,0)</f>
        <v>0</v>
      </c>
      <c r="I199" s="32">
        <f t="shared" si="4"/>
        <v>0</v>
      </c>
      <c r="J199" s="45" t="str">
        <f t="shared" si="5"/>
        <v/>
      </c>
    </row>
    <row r="200" spans="2:10" x14ac:dyDescent="0.3">
      <c r="B200" s="53" t="s">
        <v>245</v>
      </c>
      <c r="C200" s="151"/>
      <c r="D200" s="152"/>
      <c r="E200" s="112"/>
      <c r="F200" s="100">
        <f>E200*'Supporting data'!$S$5</f>
        <v>0</v>
      </c>
      <c r="G200" s="40"/>
      <c r="H200" s="92">
        <f>IFERROR(VLOOKUP(G200,'Supporting data'!$I$15:$J$182,2,FALSE)*Výjezdy!F200,0)</f>
        <v>0</v>
      </c>
      <c r="I200" s="32">
        <f t="shared" si="4"/>
        <v>0</v>
      </c>
      <c r="J200" s="45" t="str">
        <f t="shared" si="5"/>
        <v/>
      </c>
    </row>
    <row r="201" spans="2:10" x14ac:dyDescent="0.3">
      <c r="B201" s="53" t="s">
        <v>246</v>
      </c>
      <c r="C201" s="151"/>
      <c r="D201" s="152"/>
      <c r="E201" s="112"/>
      <c r="F201" s="100">
        <f>E201*'Supporting data'!$S$5</f>
        <v>0</v>
      </c>
      <c r="G201" s="40"/>
      <c r="H201" s="92">
        <f>IFERROR(VLOOKUP(G201,'Supporting data'!$I$15:$J$182,2,FALSE)*Výjezdy!F201,0)</f>
        <v>0</v>
      </c>
      <c r="I201" s="32">
        <f t="shared" si="4"/>
        <v>0</v>
      </c>
      <c r="J201" s="45" t="str">
        <f t="shared" si="5"/>
        <v/>
      </c>
    </row>
    <row r="202" spans="2:10" x14ac:dyDescent="0.3">
      <c r="B202" s="53" t="s">
        <v>247</v>
      </c>
      <c r="C202" s="151"/>
      <c r="D202" s="152"/>
      <c r="E202" s="112"/>
      <c r="F202" s="100">
        <f>E202*'Supporting data'!$S$5</f>
        <v>0</v>
      </c>
      <c r="G202" s="40"/>
      <c r="H202" s="92">
        <f>IFERROR(VLOOKUP(G202,'Supporting data'!$I$15:$J$182,2,FALSE)*Výjezdy!F202,0)</f>
        <v>0</v>
      </c>
      <c r="I202" s="32">
        <f t="shared" si="4"/>
        <v>0</v>
      </c>
      <c r="J202" s="45" t="str">
        <f t="shared" si="5"/>
        <v/>
      </c>
    </row>
    <row r="203" spans="2:10" x14ac:dyDescent="0.3">
      <c r="B203" s="53" t="s">
        <v>248</v>
      </c>
      <c r="C203" s="151"/>
      <c r="D203" s="152"/>
      <c r="E203" s="112"/>
      <c r="F203" s="100">
        <f>E203*'Supporting data'!$S$5</f>
        <v>0</v>
      </c>
      <c r="G203" s="40"/>
      <c r="H203" s="92">
        <f>IFERROR(VLOOKUP(G203,'Supporting data'!$I$15:$J$182,2,FALSE)*Výjezdy!F203,0)</f>
        <v>0</v>
      </c>
      <c r="I203" s="32">
        <f t="shared" ref="I203:I266" si="6">IF(H203&gt;0,IF(ISTEXT(C203)=TRUE,0,1),0)</f>
        <v>0</v>
      </c>
      <c r="J203" s="45" t="str">
        <f t="shared" ref="J203:J266" si="7">IF(H203&gt;0,1,"")</f>
        <v/>
      </c>
    </row>
    <row r="204" spans="2:10" x14ac:dyDescent="0.3">
      <c r="B204" s="53" t="s">
        <v>249</v>
      </c>
      <c r="C204" s="151"/>
      <c r="D204" s="152"/>
      <c r="E204" s="112"/>
      <c r="F204" s="100">
        <f>E204*'Supporting data'!$S$5</f>
        <v>0</v>
      </c>
      <c r="G204" s="40"/>
      <c r="H204" s="92">
        <f>IFERROR(VLOOKUP(G204,'Supporting data'!$I$15:$J$182,2,FALSE)*Výjezdy!F204,0)</f>
        <v>0</v>
      </c>
      <c r="I204" s="32">
        <f t="shared" si="6"/>
        <v>0</v>
      </c>
      <c r="J204" s="45" t="str">
        <f t="shared" si="7"/>
        <v/>
      </c>
    </row>
    <row r="205" spans="2:10" x14ac:dyDescent="0.3">
      <c r="B205" s="53" t="s">
        <v>250</v>
      </c>
      <c r="C205" s="151"/>
      <c r="D205" s="152"/>
      <c r="E205" s="112"/>
      <c r="F205" s="100">
        <f>E205*'Supporting data'!$S$5</f>
        <v>0</v>
      </c>
      <c r="G205" s="40"/>
      <c r="H205" s="92">
        <f>IFERROR(VLOOKUP(G205,'Supporting data'!$I$15:$J$182,2,FALSE)*Výjezdy!F205,0)</f>
        <v>0</v>
      </c>
      <c r="I205" s="32">
        <f t="shared" si="6"/>
        <v>0</v>
      </c>
      <c r="J205" s="45" t="str">
        <f t="shared" si="7"/>
        <v/>
      </c>
    </row>
    <row r="206" spans="2:10" x14ac:dyDescent="0.3">
      <c r="B206" s="53" t="s">
        <v>251</v>
      </c>
      <c r="C206" s="151"/>
      <c r="D206" s="152"/>
      <c r="E206" s="112"/>
      <c r="F206" s="100">
        <f>E206*'Supporting data'!$S$5</f>
        <v>0</v>
      </c>
      <c r="G206" s="40"/>
      <c r="H206" s="92">
        <f>IFERROR(VLOOKUP(G206,'Supporting data'!$I$15:$J$182,2,FALSE)*Výjezdy!F206,0)</f>
        <v>0</v>
      </c>
      <c r="I206" s="32">
        <f t="shared" si="6"/>
        <v>0</v>
      </c>
      <c r="J206" s="45" t="str">
        <f t="shared" si="7"/>
        <v/>
      </c>
    </row>
    <row r="207" spans="2:10" x14ac:dyDescent="0.3">
      <c r="B207" s="53" t="s">
        <v>252</v>
      </c>
      <c r="C207" s="151"/>
      <c r="D207" s="152"/>
      <c r="E207" s="112"/>
      <c r="F207" s="100">
        <f>E207*'Supporting data'!$S$5</f>
        <v>0</v>
      </c>
      <c r="G207" s="40"/>
      <c r="H207" s="92">
        <f>IFERROR(VLOOKUP(G207,'Supporting data'!$I$15:$J$182,2,FALSE)*Výjezdy!F207,0)</f>
        <v>0</v>
      </c>
      <c r="I207" s="32">
        <f t="shared" si="6"/>
        <v>0</v>
      </c>
      <c r="J207" s="45" t="str">
        <f t="shared" si="7"/>
        <v/>
      </c>
    </row>
    <row r="208" spans="2:10" x14ac:dyDescent="0.3">
      <c r="B208" s="53" t="s">
        <v>253</v>
      </c>
      <c r="C208" s="151"/>
      <c r="D208" s="152"/>
      <c r="E208" s="112"/>
      <c r="F208" s="100">
        <f>E208*'Supporting data'!$S$5</f>
        <v>0</v>
      </c>
      <c r="G208" s="40"/>
      <c r="H208" s="92">
        <f>IFERROR(VLOOKUP(G208,'Supporting data'!$I$15:$J$182,2,FALSE)*Výjezdy!F208,0)</f>
        <v>0</v>
      </c>
      <c r="I208" s="32">
        <f t="shared" si="6"/>
        <v>0</v>
      </c>
      <c r="J208" s="45" t="str">
        <f t="shared" si="7"/>
        <v/>
      </c>
    </row>
    <row r="209" spans="2:10" x14ac:dyDescent="0.3">
      <c r="B209" s="53" t="s">
        <v>254</v>
      </c>
      <c r="C209" s="151"/>
      <c r="D209" s="152"/>
      <c r="E209" s="112"/>
      <c r="F209" s="100">
        <f>E209*'Supporting data'!$S$5</f>
        <v>0</v>
      </c>
      <c r="G209" s="40"/>
      <c r="H209" s="92">
        <f>IFERROR(VLOOKUP(G209,'Supporting data'!$I$15:$J$182,2,FALSE)*Výjezdy!F209,0)</f>
        <v>0</v>
      </c>
      <c r="I209" s="32">
        <f t="shared" si="6"/>
        <v>0</v>
      </c>
      <c r="J209" s="45" t="str">
        <f t="shared" si="7"/>
        <v/>
      </c>
    </row>
    <row r="210" spans="2:10" x14ac:dyDescent="0.3">
      <c r="B210" s="53" t="s">
        <v>255</v>
      </c>
      <c r="C210" s="151"/>
      <c r="D210" s="152"/>
      <c r="E210" s="112"/>
      <c r="F210" s="100">
        <f>E210*'Supporting data'!$S$5</f>
        <v>0</v>
      </c>
      <c r="G210" s="40"/>
      <c r="H210" s="92">
        <f>IFERROR(VLOOKUP(G210,'Supporting data'!$I$15:$J$182,2,FALSE)*Výjezdy!F210,0)</f>
        <v>0</v>
      </c>
      <c r="I210" s="32">
        <f t="shared" si="6"/>
        <v>0</v>
      </c>
      <c r="J210" s="45" t="str">
        <f t="shared" si="7"/>
        <v/>
      </c>
    </row>
    <row r="211" spans="2:10" x14ac:dyDescent="0.3">
      <c r="B211" s="53" t="s">
        <v>256</v>
      </c>
      <c r="C211" s="151"/>
      <c r="D211" s="152"/>
      <c r="E211" s="112"/>
      <c r="F211" s="100">
        <f>E211*'Supporting data'!$S$5</f>
        <v>0</v>
      </c>
      <c r="G211" s="40"/>
      <c r="H211" s="92">
        <f>IFERROR(VLOOKUP(G211,'Supporting data'!$I$15:$J$182,2,FALSE)*Výjezdy!F211,0)</f>
        <v>0</v>
      </c>
      <c r="I211" s="32">
        <f t="shared" si="6"/>
        <v>0</v>
      </c>
      <c r="J211" s="45" t="str">
        <f t="shared" si="7"/>
        <v/>
      </c>
    </row>
    <row r="212" spans="2:10" x14ac:dyDescent="0.3">
      <c r="B212" s="53" t="s">
        <v>257</v>
      </c>
      <c r="C212" s="151"/>
      <c r="D212" s="152"/>
      <c r="E212" s="112"/>
      <c r="F212" s="100">
        <f>E212*'Supporting data'!$S$5</f>
        <v>0</v>
      </c>
      <c r="G212" s="40"/>
      <c r="H212" s="92">
        <f>IFERROR(VLOOKUP(G212,'Supporting data'!$I$15:$J$182,2,FALSE)*Výjezdy!F212,0)</f>
        <v>0</v>
      </c>
      <c r="I212" s="32">
        <f t="shared" si="6"/>
        <v>0</v>
      </c>
      <c r="J212" s="45" t="str">
        <f t="shared" si="7"/>
        <v/>
      </c>
    </row>
    <row r="213" spans="2:10" x14ac:dyDescent="0.3">
      <c r="B213" s="53" t="s">
        <v>258</v>
      </c>
      <c r="C213" s="151"/>
      <c r="D213" s="152"/>
      <c r="E213" s="112"/>
      <c r="F213" s="100">
        <f>E213*'Supporting data'!$S$5</f>
        <v>0</v>
      </c>
      <c r="G213" s="40"/>
      <c r="H213" s="92">
        <f>IFERROR(VLOOKUP(G213,'Supporting data'!$I$15:$J$182,2,FALSE)*Výjezdy!F213,0)</f>
        <v>0</v>
      </c>
      <c r="I213" s="32">
        <f t="shared" si="6"/>
        <v>0</v>
      </c>
      <c r="J213" s="45" t="str">
        <f t="shared" si="7"/>
        <v/>
      </c>
    </row>
    <row r="214" spans="2:10" x14ac:dyDescent="0.3">
      <c r="B214" s="53" t="s">
        <v>259</v>
      </c>
      <c r="C214" s="151"/>
      <c r="D214" s="152"/>
      <c r="E214" s="112"/>
      <c r="F214" s="100">
        <f>E214*'Supporting data'!$S$5</f>
        <v>0</v>
      </c>
      <c r="G214" s="40"/>
      <c r="H214" s="92">
        <f>IFERROR(VLOOKUP(G214,'Supporting data'!$I$15:$J$182,2,FALSE)*Výjezdy!F214,0)</f>
        <v>0</v>
      </c>
      <c r="I214" s="32">
        <f t="shared" si="6"/>
        <v>0</v>
      </c>
      <c r="J214" s="45" t="str">
        <f t="shared" si="7"/>
        <v/>
      </c>
    </row>
    <row r="215" spans="2:10" x14ac:dyDescent="0.3">
      <c r="B215" s="53" t="s">
        <v>260</v>
      </c>
      <c r="C215" s="151"/>
      <c r="D215" s="152"/>
      <c r="E215" s="112"/>
      <c r="F215" s="100">
        <f>E215*'Supporting data'!$S$5</f>
        <v>0</v>
      </c>
      <c r="G215" s="40"/>
      <c r="H215" s="92">
        <f>IFERROR(VLOOKUP(G215,'Supporting data'!$I$15:$J$182,2,FALSE)*Výjezdy!F215,0)</f>
        <v>0</v>
      </c>
      <c r="I215" s="32">
        <f t="shared" si="6"/>
        <v>0</v>
      </c>
      <c r="J215" s="45" t="str">
        <f t="shared" si="7"/>
        <v/>
      </c>
    </row>
    <row r="216" spans="2:10" x14ac:dyDescent="0.3">
      <c r="B216" s="53" t="s">
        <v>261</v>
      </c>
      <c r="C216" s="151"/>
      <c r="D216" s="152"/>
      <c r="E216" s="112"/>
      <c r="F216" s="100">
        <f>E216*'Supporting data'!$S$5</f>
        <v>0</v>
      </c>
      <c r="G216" s="40"/>
      <c r="H216" s="92">
        <f>IFERROR(VLOOKUP(G216,'Supporting data'!$I$15:$J$182,2,FALSE)*Výjezdy!F216,0)</f>
        <v>0</v>
      </c>
      <c r="I216" s="32">
        <f t="shared" si="6"/>
        <v>0</v>
      </c>
      <c r="J216" s="45" t="str">
        <f t="shared" si="7"/>
        <v/>
      </c>
    </row>
    <row r="217" spans="2:10" x14ac:dyDescent="0.3">
      <c r="B217" s="53" t="s">
        <v>262</v>
      </c>
      <c r="C217" s="151"/>
      <c r="D217" s="152"/>
      <c r="E217" s="112"/>
      <c r="F217" s="100">
        <f>E217*'Supporting data'!$S$5</f>
        <v>0</v>
      </c>
      <c r="G217" s="40"/>
      <c r="H217" s="92">
        <f>IFERROR(VLOOKUP(G217,'Supporting data'!$I$15:$J$182,2,FALSE)*Výjezdy!F217,0)</f>
        <v>0</v>
      </c>
      <c r="I217" s="32">
        <f t="shared" si="6"/>
        <v>0</v>
      </c>
      <c r="J217" s="45" t="str">
        <f t="shared" si="7"/>
        <v/>
      </c>
    </row>
    <row r="218" spans="2:10" x14ac:dyDescent="0.3">
      <c r="B218" s="53" t="s">
        <v>263</v>
      </c>
      <c r="C218" s="151"/>
      <c r="D218" s="152"/>
      <c r="E218" s="112"/>
      <c r="F218" s="100">
        <f>E218*'Supporting data'!$S$5</f>
        <v>0</v>
      </c>
      <c r="G218" s="40"/>
      <c r="H218" s="92">
        <f>IFERROR(VLOOKUP(G218,'Supporting data'!$I$15:$J$182,2,FALSE)*Výjezdy!F218,0)</f>
        <v>0</v>
      </c>
      <c r="I218" s="32">
        <f t="shared" si="6"/>
        <v>0</v>
      </c>
      <c r="J218" s="45" t="str">
        <f t="shared" si="7"/>
        <v/>
      </c>
    </row>
    <row r="219" spans="2:10" x14ac:dyDescent="0.3">
      <c r="B219" s="53" t="s">
        <v>264</v>
      </c>
      <c r="C219" s="151"/>
      <c r="D219" s="152"/>
      <c r="E219" s="112"/>
      <c r="F219" s="100">
        <f>E219*'Supporting data'!$S$5</f>
        <v>0</v>
      </c>
      <c r="G219" s="40"/>
      <c r="H219" s="92">
        <f>IFERROR(VLOOKUP(G219,'Supporting data'!$I$15:$J$182,2,FALSE)*Výjezdy!F219,0)</f>
        <v>0</v>
      </c>
      <c r="I219" s="32">
        <f t="shared" si="6"/>
        <v>0</v>
      </c>
      <c r="J219" s="45" t="str">
        <f t="shared" si="7"/>
        <v/>
      </c>
    </row>
    <row r="220" spans="2:10" x14ac:dyDescent="0.3">
      <c r="B220" s="53" t="s">
        <v>265</v>
      </c>
      <c r="C220" s="151"/>
      <c r="D220" s="152"/>
      <c r="E220" s="112"/>
      <c r="F220" s="100">
        <f>E220*'Supporting data'!$S$5</f>
        <v>0</v>
      </c>
      <c r="G220" s="40"/>
      <c r="H220" s="92">
        <f>IFERROR(VLOOKUP(G220,'Supporting data'!$I$15:$J$182,2,FALSE)*Výjezdy!F220,0)</f>
        <v>0</v>
      </c>
      <c r="I220" s="32">
        <f t="shared" si="6"/>
        <v>0</v>
      </c>
      <c r="J220" s="45" t="str">
        <f t="shared" si="7"/>
        <v/>
      </c>
    </row>
    <row r="221" spans="2:10" x14ac:dyDescent="0.3">
      <c r="B221" s="53" t="s">
        <v>266</v>
      </c>
      <c r="C221" s="151"/>
      <c r="D221" s="152"/>
      <c r="E221" s="112"/>
      <c r="F221" s="100">
        <f>E221*'Supporting data'!$S$5</f>
        <v>0</v>
      </c>
      <c r="G221" s="40"/>
      <c r="H221" s="92">
        <f>IFERROR(VLOOKUP(G221,'Supporting data'!$I$15:$J$182,2,FALSE)*Výjezdy!F221,0)</f>
        <v>0</v>
      </c>
      <c r="I221" s="32">
        <f t="shared" si="6"/>
        <v>0</v>
      </c>
      <c r="J221" s="45" t="str">
        <f t="shared" si="7"/>
        <v/>
      </c>
    </row>
    <row r="222" spans="2:10" x14ac:dyDescent="0.3">
      <c r="B222" s="53" t="s">
        <v>267</v>
      </c>
      <c r="C222" s="151"/>
      <c r="D222" s="152"/>
      <c r="E222" s="112"/>
      <c r="F222" s="100">
        <f>E222*'Supporting data'!$S$5</f>
        <v>0</v>
      </c>
      <c r="G222" s="40"/>
      <c r="H222" s="92">
        <f>IFERROR(VLOOKUP(G222,'Supporting data'!$I$15:$J$182,2,FALSE)*Výjezdy!F222,0)</f>
        <v>0</v>
      </c>
      <c r="I222" s="32">
        <f t="shared" si="6"/>
        <v>0</v>
      </c>
      <c r="J222" s="45" t="str">
        <f t="shared" si="7"/>
        <v/>
      </c>
    </row>
    <row r="223" spans="2:10" x14ac:dyDescent="0.3">
      <c r="B223" s="53" t="s">
        <v>268</v>
      </c>
      <c r="C223" s="151"/>
      <c r="D223" s="152"/>
      <c r="E223" s="112"/>
      <c r="F223" s="100">
        <f>E223*'Supporting data'!$S$5</f>
        <v>0</v>
      </c>
      <c r="G223" s="40"/>
      <c r="H223" s="92">
        <f>IFERROR(VLOOKUP(G223,'Supporting data'!$I$15:$J$182,2,FALSE)*Výjezdy!F223,0)</f>
        <v>0</v>
      </c>
      <c r="I223" s="32">
        <f t="shared" si="6"/>
        <v>0</v>
      </c>
      <c r="J223" s="45" t="str">
        <f t="shared" si="7"/>
        <v/>
      </c>
    </row>
    <row r="224" spans="2:10" x14ac:dyDescent="0.3">
      <c r="B224" s="53" t="s">
        <v>269</v>
      </c>
      <c r="C224" s="151"/>
      <c r="D224" s="152"/>
      <c r="E224" s="112"/>
      <c r="F224" s="100">
        <f>E224*'Supporting data'!$S$5</f>
        <v>0</v>
      </c>
      <c r="G224" s="40"/>
      <c r="H224" s="92">
        <f>IFERROR(VLOOKUP(G224,'Supporting data'!$I$15:$J$182,2,FALSE)*Výjezdy!F224,0)</f>
        <v>0</v>
      </c>
      <c r="I224" s="32">
        <f t="shared" si="6"/>
        <v>0</v>
      </c>
      <c r="J224" s="45" t="str">
        <f t="shared" si="7"/>
        <v/>
      </c>
    </row>
    <row r="225" spans="2:10" x14ac:dyDescent="0.3">
      <c r="B225" s="53" t="s">
        <v>270</v>
      </c>
      <c r="C225" s="151"/>
      <c r="D225" s="152"/>
      <c r="E225" s="112"/>
      <c r="F225" s="100">
        <f>E225*'Supporting data'!$S$5</f>
        <v>0</v>
      </c>
      <c r="G225" s="40"/>
      <c r="H225" s="92">
        <f>IFERROR(VLOOKUP(G225,'Supporting data'!$I$15:$J$182,2,FALSE)*Výjezdy!F225,0)</f>
        <v>0</v>
      </c>
      <c r="I225" s="32">
        <f t="shared" si="6"/>
        <v>0</v>
      </c>
      <c r="J225" s="45" t="str">
        <f t="shared" si="7"/>
        <v/>
      </c>
    </row>
    <row r="226" spans="2:10" x14ac:dyDescent="0.3">
      <c r="B226" s="53" t="s">
        <v>271</v>
      </c>
      <c r="C226" s="151"/>
      <c r="D226" s="152"/>
      <c r="E226" s="112"/>
      <c r="F226" s="100">
        <f>E226*'Supporting data'!$S$5</f>
        <v>0</v>
      </c>
      <c r="G226" s="40"/>
      <c r="H226" s="92">
        <f>IFERROR(VLOOKUP(G226,'Supporting data'!$I$15:$J$182,2,FALSE)*Výjezdy!F226,0)</f>
        <v>0</v>
      </c>
      <c r="I226" s="32">
        <f t="shared" si="6"/>
        <v>0</v>
      </c>
      <c r="J226" s="45" t="str">
        <f t="shared" si="7"/>
        <v/>
      </c>
    </row>
    <row r="227" spans="2:10" x14ac:dyDescent="0.3">
      <c r="B227" s="53" t="s">
        <v>272</v>
      </c>
      <c r="C227" s="151"/>
      <c r="D227" s="152"/>
      <c r="E227" s="112"/>
      <c r="F227" s="100">
        <f>E227*'Supporting data'!$S$5</f>
        <v>0</v>
      </c>
      <c r="G227" s="40"/>
      <c r="H227" s="92">
        <f>IFERROR(VLOOKUP(G227,'Supporting data'!$I$15:$J$182,2,FALSE)*Výjezdy!F227,0)</f>
        <v>0</v>
      </c>
      <c r="I227" s="32">
        <f t="shared" si="6"/>
        <v>0</v>
      </c>
      <c r="J227" s="45" t="str">
        <f t="shared" si="7"/>
        <v/>
      </c>
    </row>
    <row r="228" spans="2:10" x14ac:dyDescent="0.3">
      <c r="B228" s="53" t="s">
        <v>273</v>
      </c>
      <c r="C228" s="151"/>
      <c r="D228" s="152"/>
      <c r="E228" s="112"/>
      <c r="F228" s="100">
        <f>E228*'Supporting data'!$S$5</f>
        <v>0</v>
      </c>
      <c r="G228" s="40"/>
      <c r="H228" s="92">
        <f>IFERROR(VLOOKUP(G228,'Supporting data'!$I$15:$J$182,2,FALSE)*Výjezdy!F228,0)</f>
        <v>0</v>
      </c>
      <c r="I228" s="32">
        <f t="shared" si="6"/>
        <v>0</v>
      </c>
      <c r="J228" s="45" t="str">
        <f t="shared" si="7"/>
        <v/>
      </c>
    </row>
    <row r="229" spans="2:10" x14ac:dyDescent="0.3">
      <c r="B229" s="53" t="s">
        <v>274</v>
      </c>
      <c r="C229" s="151"/>
      <c r="D229" s="152"/>
      <c r="E229" s="112"/>
      <c r="F229" s="100">
        <f>E229*'Supporting data'!$S$5</f>
        <v>0</v>
      </c>
      <c r="G229" s="40"/>
      <c r="H229" s="92">
        <f>IFERROR(VLOOKUP(G229,'Supporting data'!$I$15:$J$182,2,FALSE)*Výjezdy!F229,0)</f>
        <v>0</v>
      </c>
      <c r="I229" s="32">
        <f t="shared" si="6"/>
        <v>0</v>
      </c>
      <c r="J229" s="45" t="str">
        <f t="shared" si="7"/>
        <v/>
      </c>
    </row>
    <row r="230" spans="2:10" x14ac:dyDescent="0.3">
      <c r="B230" s="53" t="s">
        <v>275</v>
      </c>
      <c r="C230" s="151"/>
      <c r="D230" s="152"/>
      <c r="E230" s="112"/>
      <c r="F230" s="100">
        <f>E230*'Supporting data'!$S$5</f>
        <v>0</v>
      </c>
      <c r="G230" s="40"/>
      <c r="H230" s="92">
        <f>IFERROR(VLOOKUP(G230,'Supporting data'!$I$15:$J$182,2,FALSE)*Výjezdy!F230,0)</f>
        <v>0</v>
      </c>
      <c r="I230" s="32">
        <f t="shared" si="6"/>
        <v>0</v>
      </c>
      <c r="J230" s="45" t="str">
        <f t="shared" si="7"/>
        <v/>
      </c>
    </row>
    <row r="231" spans="2:10" x14ac:dyDescent="0.3">
      <c r="B231" s="53" t="s">
        <v>276</v>
      </c>
      <c r="C231" s="151"/>
      <c r="D231" s="152"/>
      <c r="E231" s="112"/>
      <c r="F231" s="100">
        <f>E231*'Supporting data'!$S$5</f>
        <v>0</v>
      </c>
      <c r="G231" s="40"/>
      <c r="H231" s="92">
        <f>IFERROR(VLOOKUP(G231,'Supporting data'!$I$15:$J$182,2,FALSE)*Výjezdy!F231,0)</f>
        <v>0</v>
      </c>
      <c r="I231" s="32">
        <f t="shared" si="6"/>
        <v>0</v>
      </c>
      <c r="J231" s="45" t="str">
        <f t="shared" si="7"/>
        <v/>
      </c>
    </row>
    <row r="232" spans="2:10" x14ac:dyDescent="0.3">
      <c r="B232" s="53" t="s">
        <v>277</v>
      </c>
      <c r="C232" s="151"/>
      <c r="D232" s="152"/>
      <c r="E232" s="112"/>
      <c r="F232" s="100">
        <f>E232*'Supporting data'!$S$5</f>
        <v>0</v>
      </c>
      <c r="G232" s="40"/>
      <c r="H232" s="92">
        <f>IFERROR(VLOOKUP(G232,'Supporting data'!$I$15:$J$182,2,FALSE)*Výjezdy!F232,0)</f>
        <v>0</v>
      </c>
      <c r="I232" s="32">
        <f t="shared" si="6"/>
        <v>0</v>
      </c>
      <c r="J232" s="45" t="str">
        <f t="shared" si="7"/>
        <v/>
      </c>
    </row>
    <row r="233" spans="2:10" x14ac:dyDescent="0.3">
      <c r="B233" s="53" t="s">
        <v>278</v>
      </c>
      <c r="C233" s="151"/>
      <c r="D233" s="152"/>
      <c r="E233" s="112"/>
      <c r="F233" s="100">
        <f>E233*'Supporting data'!$S$5</f>
        <v>0</v>
      </c>
      <c r="G233" s="40"/>
      <c r="H233" s="92">
        <f>IFERROR(VLOOKUP(G233,'Supporting data'!$I$15:$J$182,2,FALSE)*Výjezdy!F233,0)</f>
        <v>0</v>
      </c>
      <c r="I233" s="32">
        <f t="shared" si="6"/>
        <v>0</v>
      </c>
      <c r="J233" s="45" t="str">
        <f t="shared" si="7"/>
        <v/>
      </c>
    </row>
    <row r="234" spans="2:10" x14ac:dyDescent="0.3">
      <c r="B234" s="53" t="s">
        <v>279</v>
      </c>
      <c r="C234" s="151"/>
      <c r="D234" s="152"/>
      <c r="E234" s="112"/>
      <c r="F234" s="100">
        <f>E234*'Supporting data'!$S$5</f>
        <v>0</v>
      </c>
      <c r="G234" s="40"/>
      <c r="H234" s="92">
        <f>IFERROR(VLOOKUP(G234,'Supporting data'!$I$15:$J$182,2,FALSE)*Výjezdy!F234,0)</f>
        <v>0</v>
      </c>
      <c r="I234" s="32">
        <f t="shared" si="6"/>
        <v>0</v>
      </c>
      <c r="J234" s="45" t="str">
        <f t="shared" si="7"/>
        <v/>
      </c>
    </row>
    <row r="235" spans="2:10" x14ac:dyDescent="0.3">
      <c r="B235" s="53" t="s">
        <v>280</v>
      </c>
      <c r="C235" s="151"/>
      <c r="D235" s="152"/>
      <c r="E235" s="112"/>
      <c r="F235" s="100">
        <f>E235*'Supporting data'!$S$5</f>
        <v>0</v>
      </c>
      <c r="G235" s="40"/>
      <c r="H235" s="92">
        <f>IFERROR(VLOOKUP(G235,'Supporting data'!$I$15:$J$182,2,FALSE)*Výjezdy!F235,0)</f>
        <v>0</v>
      </c>
      <c r="I235" s="32">
        <f t="shared" si="6"/>
        <v>0</v>
      </c>
      <c r="J235" s="45" t="str">
        <f t="shared" si="7"/>
        <v/>
      </c>
    </row>
    <row r="236" spans="2:10" x14ac:dyDescent="0.3">
      <c r="B236" s="53" t="s">
        <v>281</v>
      </c>
      <c r="C236" s="151"/>
      <c r="D236" s="152"/>
      <c r="E236" s="112"/>
      <c r="F236" s="100">
        <f>E236*'Supporting data'!$S$5</f>
        <v>0</v>
      </c>
      <c r="G236" s="40"/>
      <c r="H236" s="92">
        <f>IFERROR(VLOOKUP(G236,'Supporting data'!$I$15:$J$182,2,FALSE)*Výjezdy!F236,0)</f>
        <v>0</v>
      </c>
      <c r="I236" s="32">
        <f t="shared" si="6"/>
        <v>0</v>
      </c>
      <c r="J236" s="45" t="str">
        <f t="shared" si="7"/>
        <v/>
      </c>
    </row>
    <row r="237" spans="2:10" x14ac:dyDescent="0.3">
      <c r="B237" s="53" t="s">
        <v>282</v>
      </c>
      <c r="C237" s="151"/>
      <c r="D237" s="152"/>
      <c r="E237" s="112"/>
      <c r="F237" s="100">
        <f>E237*'Supporting data'!$S$5</f>
        <v>0</v>
      </c>
      <c r="G237" s="40"/>
      <c r="H237" s="92">
        <f>IFERROR(VLOOKUP(G237,'Supporting data'!$I$15:$J$182,2,FALSE)*Výjezdy!F237,0)</f>
        <v>0</v>
      </c>
      <c r="I237" s="32">
        <f t="shared" si="6"/>
        <v>0</v>
      </c>
      <c r="J237" s="45" t="str">
        <f t="shared" si="7"/>
        <v/>
      </c>
    </row>
    <row r="238" spans="2:10" x14ac:dyDescent="0.3">
      <c r="B238" s="53" t="s">
        <v>283</v>
      </c>
      <c r="C238" s="151"/>
      <c r="D238" s="152"/>
      <c r="E238" s="112"/>
      <c r="F238" s="100">
        <f>E238*'Supporting data'!$S$5</f>
        <v>0</v>
      </c>
      <c r="G238" s="40"/>
      <c r="H238" s="92">
        <f>IFERROR(VLOOKUP(G238,'Supporting data'!$I$15:$J$182,2,FALSE)*Výjezdy!F238,0)</f>
        <v>0</v>
      </c>
      <c r="I238" s="32">
        <f t="shared" si="6"/>
        <v>0</v>
      </c>
      <c r="J238" s="45" t="str">
        <f t="shared" si="7"/>
        <v/>
      </c>
    </row>
    <row r="239" spans="2:10" x14ac:dyDescent="0.3">
      <c r="B239" s="53" t="s">
        <v>284</v>
      </c>
      <c r="C239" s="151"/>
      <c r="D239" s="152"/>
      <c r="E239" s="112"/>
      <c r="F239" s="100">
        <f>E239*'Supporting data'!$S$5</f>
        <v>0</v>
      </c>
      <c r="G239" s="40"/>
      <c r="H239" s="92">
        <f>IFERROR(VLOOKUP(G239,'Supporting data'!$I$15:$J$182,2,FALSE)*Výjezdy!F239,0)</f>
        <v>0</v>
      </c>
      <c r="I239" s="32">
        <f t="shared" si="6"/>
        <v>0</v>
      </c>
      <c r="J239" s="45" t="str">
        <f t="shared" si="7"/>
        <v/>
      </c>
    </row>
    <row r="240" spans="2:10" x14ac:dyDescent="0.3">
      <c r="B240" s="53" t="s">
        <v>285</v>
      </c>
      <c r="C240" s="151"/>
      <c r="D240" s="152"/>
      <c r="E240" s="112"/>
      <c r="F240" s="100">
        <f>E240*'Supporting data'!$S$5</f>
        <v>0</v>
      </c>
      <c r="G240" s="40"/>
      <c r="H240" s="92">
        <f>IFERROR(VLOOKUP(G240,'Supporting data'!$I$15:$J$182,2,FALSE)*Výjezdy!F240,0)</f>
        <v>0</v>
      </c>
      <c r="I240" s="32">
        <f t="shared" si="6"/>
        <v>0</v>
      </c>
      <c r="J240" s="45" t="str">
        <f t="shared" si="7"/>
        <v/>
      </c>
    </row>
    <row r="241" spans="2:10" x14ac:dyDescent="0.3">
      <c r="B241" s="53" t="s">
        <v>286</v>
      </c>
      <c r="C241" s="151"/>
      <c r="D241" s="152"/>
      <c r="E241" s="112"/>
      <c r="F241" s="100">
        <f>E241*'Supporting data'!$S$5</f>
        <v>0</v>
      </c>
      <c r="G241" s="40"/>
      <c r="H241" s="92">
        <f>IFERROR(VLOOKUP(G241,'Supporting data'!$I$15:$J$182,2,FALSE)*Výjezdy!F241,0)</f>
        <v>0</v>
      </c>
      <c r="I241" s="32">
        <f t="shared" si="6"/>
        <v>0</v>
      </c>
      <c r="J241" s="45" t="str">
        <f t="shared" si="7"/>
        <v/>
      </c>
    </row>
    <row r="242" spans="2:10" x14ac:dyDescent="0.3">
      <c r="B242" s="53" t="s">
        <v>287</v>
      </c>
      <c r="C242" s="151"/>
      <c r="D242" s="152"/>
      <c r="E242" s="112"/>
      <c r="F242" s="100">
        <f>E242*'Supporting data'!$S$5</f>
        <v>0</v>
      </c>
      <c r="G242" s="40"/>
      <c r="H242" s="92">
        <f>IFERROR(VLOOKUP(G242,'Supporting data'!$I$15:$J$182,2,FALSE)*Výjezdy!F242,0)</f>
        <v>0</v>
      </c>
      <c r="I242" s="32">
        <f t="shared" si="6"/>
        <v>0</v>
      </c>
      <c r="J242" s="45" t="str">
        <f t="shared" si="7"/>
        <v/>
      </c>
    </row>
    <row r="243" spans="2:10" x14ac:dyDescent="0.3">
      <c r="B243" s="53" t="s">
        <v>288</v>
      </c>
      <c r="C243" s="151"/>
      <c r="D243" s="152"/>
      <c r="E243" s="112"/>
      <c r="F243" s="100">
        <f>E243*'Supporting data'!$S$5</f>
        <v>0</v>
      </c>
      <c r="G243" s="40"/>
      <c r="H243" s="92">
        <f>IFERROR(VLOOKUP(G243,'Supporting data'!$I$15:$J$182,2,FALSE)*Výjezdy!F243,0)</f>
        <v>0</v>
      </c>
      <c r="I243" s="32">
        <f t="shared" si="6"/>
        <v>0</v>
      </c>
      <c r="J243" s="45" t="str">
        <f t="shared" si="7"/>
        <v/>
      </c>
    </row>
    <row r="244" spans="2:10" x14ac:dyDescent="0.3">
      <c r="B244" s="53" t="s">
        <v>289</v>
      </c>
      <c r="C244" s="151"/>
      <c r="D244" s="152"/>
      <c r="E244" s="112"/>
      <c r="F244" s="100">
        <f>E244*'Supporting data'!$S$5</f>
        <v>0</v>
      </c>
      <c r="G244" s="40"/>
      <c r="H244" s="92">
        <f>IFERROR(VLOOKUP(G244,'Supporting data'!$I$15:$J$182,2,FALSE)*Výjezdy!F244,0)</f>
        <v>0</v>
      </c>
      <c r="I244" s="32">
        <f t="shared" si="6"/>
        <v>0</v>
      </c>
      <c r="J244" s="45" t="str">
        <f t="shared" si="7"/>
        <v/>
      </c>
    </row>
    <row r="245" spans="2:10" x14ac:dyDescent="0.3">
      <c r="B245" s="53" t="s">
        <v>290</v>
      </c>
      <c r="C245" s="151"/>
      <c r="D245" s="152"/>
      <c r="E245" s="112"/>
      <c r="F245" s="100">
        <f>E245*'Supporting data'!$S$5</f>
        <v>0</v>
      </c>
      <c r="G245" s="40"/>
      <c r="H245" s="92">
        <f>IFERROR(VLOOKUP(G245,'Supporting data'!$I$15:$J$182,2,FALSE)*Výjezdy!F245,0)</f>
        <v>0</v>
      </c>
      <c r="I245" s="32">
        <f t="shared" si="6"/>
        <v>0</v>
      </c>
      <c r="J245" s="45" t="str">
        <f t="shared" si="7"/>
        <v/>
      </c>
    </row>
    <row r="246" spans="2:10" x14ac:dyDescent="0.3">
      <c r="B246" s="53" t="s">
        <v>291</v>
      </c>
      <c r="C246" s="151"/>
      <c r="D246" s="152"/>
      <c r="E246" s="112"/>
      <c r="F246" s="100">
        <f>E246*'Supporting data'!$S$5</f>
        <v>0</v>
      </c>
      <c r="G246" s="40"/>
      <c r="H246" s="92">
        <f>IFERROR(VLOOKUP(G246,'Supporting data'!$I$15:$J$182,2,FALSE)*Výjezdy!F246,0)</f>
        <v>0</v>
      </c>
      <c r="I246" s="32">
        <f t="shared" si="6"/>
        <v>0</v>
      </c>
      <c r="J246" s="45" t="str">
        <f t="shared" si="7"/>
        <v/>
      </c>
    </row>
    <row r="247" spans="2:10" x14ac:dyDescent="0.3">
      <c r="B247" s="53" t="s">
        <v>292</v>
      </c>
      <c r="C247" s="151"/>
      <c r="D247" s="152"/>
      <c r="E247" s="112"/>
      <c r="F247" s="100">
        <f>E247*'Supporting data'!$S$5</f>
        <v>0</v>
      </c>
      <c r="G247" s="40"/>
      <c r="H247" s="92">
        <f>IFERROR(VLOOKUP(G247,'Supporting data'!$I$15:$J$182,2,FALSE)*Výjezdy!F247,0)</f>
        <v>0</v>
      </c>
      <c r="I247" s="32">
        <f t="shared" si="6"/>
        <v>0</v>
      </c>
      <c r="J247" s="45" t="str">
        <f t="shared" si="7"/>
        <v/>
      </c>
    </row>
    <row r="248" spans="2:10" x14ac:dyDescent="0.3">
      <c r="B248" s="53" t="s">
        <v>293</v>
      </c>
      <c r="C248" s="151"/>
      <c r="D248" s="152"/>
      <c r="E248" s="112"/>
      <c r="F248" s="100">
        <f>E248*'Supporting data'!$S$5</f>
        <v>0</v>
      </c>
      <c r="G248" s="40"/>
      <c r="H248" s="92">
        <f>IFERROR(VLOOKUP(G248,'Supporting data'!$I$15:$J$182,2,FALSE)*Výjezdy!F248,0)</f>
        <v>0</v>
      </c>
      <c r="I248" s="32">
        <f t="shared" si="6"/>
        <v>0</v>
      </c>
      <c r="J248" s="45" t="str">
        <f t="shared" si="7"/>
        <v/>
      </c>
    </row>
    <row r="249" spans="2:10" x14ac:dyDescent="0.3">
      <c r="B249" s="53" t="s">
        <v>294</v>
      </c>
      <c r="C249" s="151"/>
      <c r="D249" s="152"/>
      <c r="E249" s="112"/>
      <c r="F249" s="100">
        <f>E249*'Supporting data'!$S$5</f>
        <v>0</v>
      </c>
      <c r="G249" s="40"/>
      <c r="H249" s="92">
        <f>IFERROR(VLOOKUP(G249,'Supporting data'!$I$15:$J$182,2,FALSE)*Výjezdy!F249,0)</f>
        <v>0</v>
      </c>
      <c r="I249" s="32">
        <f t="shared" si="6"/>
        <v>0</v>
      </c>
      <c r="J249" s="45" t="str">
        <f t="shared" si="7"/>
        <v/>
      </c>
    </row>
    <row r="250" spans="2:10" x14ac:dyDescent="0.3">
      <c r="B250" s="53" t="s">
        <v>295</v>
      </c>
      <c r="C250" s="151"/>
      <c r="D250" s="152"/>
      <c r="E250" s="112"/>
      <c r="F250" s="100">
        <f>E250*'Supporting data'!$S$5</f>
        <v>0</v>
      </c>
      <c r="G250" s="40"/>
      <c r="H250" s="92">
        <f>IFERROR(VLOOKUP(G250,'Supporting data'!$I$15:$J$182,2,FALSE)*Výjezdy!F250,0)</f>
        <v>0</v>
      </c>
      <c r="I250" s="32">
        <f t="shared" si="6"/>
        <v>0</v>
      </c>
      <c r="J250" s="45" t="str">
        <f t="shared" si="7"/>
        <v/>
      </c>
    </row>
    <row r="251" spans="2:10" x14ac:dyDescent="0.3">
      <c r="B251" s="53" t="s">
        <v>296</v>
      </c>
      <c r="C251" s="151"/>
      <c r="D251" s="152"/>
      <c r="E251" s="112"/>
      <c r="F251" s="100">
        <f>E251*'Supporting data'!$S$5</f>
        <v>0</v>
      </c>
      <c r="G251" s="40"/>
      <c r="H251" s="92">
        <f>IFERROR(VLOOKUP(G251,'Supporting data'!$I$15:$J$182,2,FALSE)*Výjezdy!F251,0)</f>
        <v>0</v>
      </c>
      <c r="I251" s="32">
        <f t="shared" si="6"/>
        <v>0</v>
      </c>
      <c r="J251" s="45" t="str">
        <f t="shared" si="7"/>
        <v/>
      </c>
    </row>
    <row r="252" spans="2:10" x14ac:dyDescent="0.3">
      <c r="B252" s="53" t="s">
        <v>297</v>
      </c>
      <c r="C252" s="151"/>
      <c r="D252" s="152"/>
      <c r="E252" s="112"/>
      <c r="F252" s="100">
        <f>E252*'Supporting data'!$S$5</f>
        <v>0</v>
      </c>
      <c r="G252" s="40"/>
      <c r="H252" s="92">
        <f>IFERROR(VLOOKUP(G252,'Supporting data'!$I$15:$J$182,2,FALSE)*Výjezdy!F252,0)</f>
        <v>0</v>
      </c>
      <c r="I252" s="32">
        <f t="shared" si="6"/>
        <v>0</v>
      </c>
      <c r="J252" s="45" t="str">
        <f t="shared" si="7"/>
        <v/>
      </c>
    </row>
    <row r="253" spans="2:10" x14ac:dyDescent="0.3">
      <c r="B253" s="53" t="s">
        <v>298</v>
      </c>
      <c r="C253" s="151"/>
      <c r="D253" s="152"/>
      <c r="E253" s="112"/>
      <c r="F253" s="100">
        <f>E253*'Supporting data'!$S$5</f>
        <v>0</v>
      </c>
      <c r="G253" s="40"/>
      <c r="H253" s="92">
        <f>IFERROR(VLOOKUP(G253,'Supporting data'!$I$15:$J$182,2,FALSE)*Výjezdy!F253,0)</f>
        <v>0</v>
      </c>
      <c r="I253" s="32">
        <f t="shared" si="6"/>
        <v>0</v>
      </c>
      <c r="J253" s="45" t="str">
        <f t="shared" si="7"/>
        <v/>
      </c>
    </row>
    <row r="254" spans="2:10" x14ac:dyDescent="0.3">
      <c r="B254" s="53" t="s">
        <v>299</v>
      </c>
      <c r="C254" s="151"/>
      <c r="D254" s="152"/>
      <c r="E254" s="112"/>
      <c r="F254" s="100">
        <f>E254*'Supporting data'!$S$5</f>
        <v>0</v>
      </c>
      <c r="G254" s="40"/>
      <c r="H254" s="92">
        <f>IFERROR(VLOOKUP(G254,'Supporting data'!$I$15:$J$182,2,FALSE)*Výjezdy!F254,0)</f>
        <v>0</v>
      </c>
      <c r="I254" s="32">
        <f t="shared" si="6"/>
        <v>0</v>
      </c>
      <c r="J254" s="45" t="str">
        <f t="shared" si="7"/>
        <v/>
      </c>
    </row>
    <row r="255" spans="2:10" x14ac:dyDescent="0.3">
      <c r="B255" s="53" t="s">
        <v>300</v>
      </c>
      <c r="C255" s="151"/>
      <c r="D255" s="152"/>
      <c r="E255" s="112"/>
      <c r="F255" s="100">
        <f>E255*'Supporting data'!$S$5</f>
        <v>0</v>
      </c>
      <c r="G255" s="40"/>
      <c r="H255" s="92">
        <f>IFERROR(VLOOKUP(G255,'Supporting data'!$I$15:$J$182,2,FALSE)*Výjezdy!F255,0)</f>
        <v>0</v>
      </c>
      <c r="I255" s="32">
        <f t="shared" si="6"/>
        <v>0</v>
      </c>
      <c r="J255" s="45" t="str">
        <f t="shared" si="7"/>
        <v/>
      </c>
    </row>
    <row r="256" spans="2:10" x14ac:dyDescent="0.3">
      <c r="B256" s="53" t="s">
        <v>301</v>
      </c>
      <c r="C256" s="151"/>
      <c r="D256" s="152"/>
      <c r="E256" s="112"/>
      <c r="F256" s="100">
        <f>E256*'Supporting data'!$S$5</f>
        <v>0</v>
      </c>
      <c r="G256" s="40"/>
      <c r="H256" s="92">
        <f>IFERROR(VLOOKUP(G256,'Supporting data'!$I$15:$J$182,2,FALSE)*Výjezdy!F256,0)</f>
        <v>0</v>
      </c>
      <c r="I256" s="32">
        <f t="shared" si="6"/>
        <v>0</v>
      </c>
      <c r="J256" s="45" t="str">
        <f t="shared" si="7"/>
        <v/>
      </c>
    </row>
    <row r="257" spans="2:10" x14ac:dyDescent="0.3">
      <c r="B257" s="53" t="s">
        <v>302</v>
      </c>
      <c r="C257" s="151"/>
      <c r="D257" s="152"/>
      <c r="E257" s="112"/>
      <c r="F257" s="100">
        <f>E257*'Supporting data'!$S$5</f>
        <v>0</v>
      </c>
      <c r="G257" s="40"/>
      <c r="H257" s="92">
        <f>IFERROR(VLOOKUP(G257,'Supporting data'!$I$15:$J$182,2,FALSE)*Výjezdy!F257,0)</f>
        <v>0</v>
      </c>
      <c r="I257" s="32">
        <f t="shared" si="6"/>
        <v>0</v>
      </c>
      <c r="J257" s="45" t="str">
        <f t="shared" si="7"/>
        <v/>
      </c>
    </row>
    <row r="258" spans="2:10" x14ac:dyDescent="0.3">
      <c r="B258" s="53" t="s">
        <v>303</v>
      </c>
      <c r="C258" s="151"/>
      <c r="D258" s="152"/>
      <c r="E258" s="112"/>
      <c r="F258" s="100">
        <f>E258*'Supporting data'!$S$5</f>
        <v>0</v>
      </c>
      <c r="G258" s="40"/>
      <c r="H258" s="92">
        <f>IFERROR(VLOOKUP(G258,'Supporting data'!$I$15:$J$182,2,FALSE)*Výjezdy!F258,0)</f>
        <v>0</v>
      </c>
      <c r="I258" s="32">
        <f t="shared" si="6"/>
        <v>0</v>
      </c>
      <c r="J258" s="45" t="str">
        <f t="shared" si="7"/>
        <v/>
      </c>
    </row>
    <row r="259" spans="2:10" x14ac:dyDescent="0.3">
      <c r="B259" s="53" t="s">
        <v>304</v>
      </c>
      <c r="C259" s="151"/>
      <c r="D259" s="152"/>
      <c r="E259" s="112"/>
      <c r="F259" s="100">
        <f>E259*'Supporting data'!$S$5</f>
        <v>0</v>
      </c>
      <c r="G259" s="40"/>
      <c r="H259" s="92">
        <f>IFERROR(VLOOKUP(G259,'Supporting data'!$I$15:$J$182,2,FALSE)*Výjezdy!F259,0)</f>
        <v>0</v>
      </c>
      <c r="I259" s="32">
        <f t="shared" si="6"/>
        <v>0</v>
      </c>
      <c r="J259" s="45" t="str">
        <f t="shared" si="7"/>
        <v/>
      </c>
    </row>
    <row r="260" spans="2:10" x14ac:dyDescent="0.3">
      <c r="B260" s="53" t="s">
        <v>305</v>
      </c>
      <c r="C260" s="151"/>
      <c r="D260" s="152"/>
      <c r="E260" s="112"/>
      <c r="F260" s="100">
        <f>E260*'Supporting data'!$S$5</f>
        <v>0</v>
      </c>
      <c r="G260" s="40"/>
      <c r="H260" s="92">
        <f>IFERROR(VLOOKUP(G260,'Supporting data'!$I$15:$J$182,2,FALSE)*Výjezdy!F260,0)</f>
        <v>0</v>
      </c>
      <c r="I260" s="32">
        <f t="shared" si="6"/>
        <v>0</v>
      </c>
      <c r="J260" s="45" t="str">
        <f t="shared" si="7"/>
        <v/>
      </c>
    </row>
    <row r="261" spans="2:10" x14ac:dyDescent="0.3">
      <c r="B261" s="53" t="s">
        <v>306</v>
      </c>
      <c r="C261" s="151"/>
      <c r="D261" s="152"/>
      <c r="E261" s="112"/>
      <c r="F261" s="100">
        <f>E261*'Supporting data'!$S$5</f>
        <v>0</v>
      </c>
      <c r="G261" s="40"/>
      <c r="H261" s="92">
        <f>IFERROR(VLOOKUP(G261,'Supporting data'!$I$15:$J$182,2,FALSE)*Výjezdy!F261,0)</f>
        <v>0</v>
      </c>
      <c r="I261" s="32">
        <f t="shared" si="6"/>
        <v>0</v>
      </c>
      <c r="J261" s="45" t="str">
        <f t="shared" si="7"/>
        <v/>
      </c>
    </row>
    <row r="262" spans="2:10" x14ac:dyDescent="0.3">
      <c r="B262" s="53" t="s">
        <v>307</v>
      </c>
      <c r="C262" s="151"/>
      <c r="D262" s="152"/>
      <c r="E262" s="112"/>
      <c r="F262" s="100">
        <f>E262*'Supporting data'!$S$5</f>
        <v>0</v>
      </c>
      <c r="G262" s="40"/>
      <c r="H262" s="92">
        <f>IFERROR(VLOOKUP(G262,'Supporting data'!$I$15:$J$182,2,FALSE)*Výjezdy!F262,0)</f>
        <v>0</v>
      </c>
      <c r="I262" s="32">
        <f t="shared" si="6"/>
        <v>0</v>
      </c>
      <c r="J262" s="45" t="str">
        <f t="shared" si="7"/>
        <v/>
      </c>
    </row>
    <row r="263" spans="2:10" x14ac:dyDescent="0.3">
      <c r="B263" s="53" t="s">
        <v>308</v>
      </c>
      <c r="C263" s="151"/>
      <c r="D263" s="152"/>
      <c r="E263" s="112"/>
      <c r="F263" s="100">
        <f>E263*'Supporting data'!$S$5</f>
        <v>0</v>
      </c>
      <c r="G263" s="40"/>
      <c r="H263" s="92">
        <f>IFERROR(VLOOKUP(G263,'Supporting data'!$I$15:$J$182,2,FALSE)*Výjezdy!F263,0)</f>
        <v>0</v>
      </c>
      <c r="I263" s="32">
        <f t="shared" si="6"/>
        <v>0</v>
      </c>
      <c r="J263" s="45" t="str">
        <f t="shared" si="7"/>
        <v/>
      </c>
    </row>
    <row r="264" spans="2:10" x14ac:dyDescent="0.3">
      <c r="B264" s="53" t="s">
        <v>309</v>
      </c>
      <c r="C264" s="151"/>
      <c r="D264" s="152"/>
      <c r="E264" s="112"/>
      <c r="F264" s="100">
        <f>E264*'Supporting data'!$S$5</f>
        <v>0</v>
      </c>
      <c r="G264" s="40"/>
      <c r="H264" s="92">
        <f>IFERROR(VLOOKUP(G264,'Supporting data'!$I$15:$J$182,2,FALSE)*Výjezdy!F264,0)</f>
        <v>0</v>
      </c>
      <c r="I264" s="32">
        <f t="shared" si="6"/>
        <v>0</v>
      </c>
      <c r="J264" s="45" t="str">
        <f t="shared" si="7"/>
        <v/>
      </c>
    </row>
    <row r="265" spans="2:10" x14ac:dyDescent="0.3">
      <c r="B265" s="53" t="s">
        <v>310</v>
      </c>
      <c r="C265" s="151"/>
      <c r="D265" s="152"/>
      <c r="E265" s="112"/>
      <c r="F265" s="100">
        <f>E265*'Supporting data'!$S$5</f>
        <v>0</v>
      </c>
      <c r="G265" s="40"/>
      <c r="H265" s="92">
        <f>IFERROR(VLOOKUP(G265,'Supporting data'!$I$15:$J$182,2,FALSE)*Výjezdy!F265,0)</f>
        <v>0</v>
      </c>
      <c r="I265" s="32">
        <f t="shared" si="6"/>
        <v>0</v>
      </c>
      <c r="J265" s="45" t="str">
        <f t="shared" si="7"/>
        <v/>
      </c>
    </row>
    <row r="266" spans="2:10" x14ac:dyDescent="0.3">
      <c r="B266" s="53" t="s">
        <v>311</v>
      </c>
      <c r="C266" s="151"/>
      <c r="D266" s="152"/>
      <c r="E266" s="112"/>
      <c r="F266" s="100">
        <f>E266*'Supporting data'!$S$5</f>
        <v>0</v>
      </c>
      <c r="G266" s="40"/>
      <c r="H266" s="92">
        <f>IFERROR(VLOOKUP(G266,'Supporting data'!$I$15:$J$182,2,FALSE)*Výjezdy!F266,0)</f>
        <v>0</v>
      </c>
      <c r="I266" s="32">
        <f t="shared" si="6"/>
        <v>0</v>
      </c>
      <c r="J266" s="45" t="str">
        <f t="shared" si="7"/>
        <v/>
      </c>
    </row>
    <row r="267" spans="2:10" x14ac:dyDescent="0.3">
      <c r="B267" s="53" t="s">
        <v>312</v>
      </c>
      <c r="C267" s="151"/>
      <c r="D267" s="152"/>
      <c r="E267" s="112"/>
      <c r="F267" s="100">
        <f>E267*'Supporting data'!$S$5</f>
        <v>0</v>
      </c>
      <c r="G267" s="40"/>
      <c r="H267" s="92">
        <f>IFERROR(VLOOKUP(G267,'Supporting data'!$I$15:$J$182,2,FALSE)*Výjezdy!F267,0)</f>
        <v>0</v>
      </c>
      <c r="I267" s="32">
        <f t="shared" ref="I267:I330" si="8">IF(H267&gt;0,IF(ISTEXT(C267)=TRUE,0,1),0)</f>
        <v>0</v>
      </c>
      <c r="J267" s="45" t="str">
        <f t="shared" ref="J267:J330" si="9">IF(H267&gt;0,1,"")</f>
        <v/>
      </c>
    </row>
    <row r="268" spans="2:10" x14ac:dyDescent="0.3">
      <c r="B268" s="53" t="s">
        <v>313</v>
      </c>
      <c r="C268" s="151"/>
      <c r="D268" s="152"/>
      <c r="E268" s="112"/>
      <c r="F268" s="100">
        <f>E268*'Supporting data'!$S$5</f>
        <v>0</v>
      </c>
      <c r="G268" s="40"/>
      <c r="H268" s="92">
        <f>IFERROR(VLOOKUP(G268,'Supporting data'!$I$15:$J$182,2,FALSE)*Výjezdy!F268,0)</f>
        <v>0</v>
      </c>
      <c r="I268" s="32">
        <f t="shared" si="8"/>
        <v>0</v>
      </c>
      <c r="J268" s="45" t="str">
        <f t="shared" si="9"/>
        <v/>
      </c>
    </row>
    <row r="269" spans="2:10" x14ac:dyDescent="0.3">
      <c r="B269" s="53" t="s">
        <v>314</v>
      </c>
      <c r="C269" s="151"/>
      <c r="D269" s="152"/>
      <c r="E269" s="112"/>
      <c r="F269" s="100">
        <f>E269*'Supporting data'!$S$5</f>
        <v>0</v>
      </c>
      <c r="G269" s="40"/>
      <c r="H269" s="92">
        <f>IFERROR(VLOOKUP(G269,'Supporting data'!$I$15:$J$182,2,FALSE)*Výjezdy!F269,0)</f>
        <v>0</v>
      </c>
      <c r="I269" s="32">
        <f t="shared" si="8"/>
        <v>0</v>
      </c>
      <c r="J269" s="45" t="str">
        <f t="shared" si="9"/>
        <v/>
      </c>
    </row>
    <row r="270" spans="2:10" x14ac:dyDescent="0.3">
      <c r="B270" s="53" t="s">
        <v>315</v>
      </c>
      <c r="C270" s="151"/>
      <c r="D270" s="152"/>
      <c r="E270" s="112"/>
      <c r="F270" s="100">
        <f>E270*'Supporting data'!$S$5</f>
        <v>0</v>
      </c>
      <c r="G270" s="40"/>
      <c r="H270" s="92">
        <f>IFERROR(VLOOKUP(G270,'Supporting data'!$I$15:$J$182,2,FALSE)*Výjezdy!F270,0)</f>
        <v>0</v>
      </c>
      <c r="I270" s="32">
        <f t="shared" si="8"/>
        <v>0</v>
      </c>
      <c r="J270" s="45" t="str">
        <f t="shared" si="9"/>
        <v/>
      </c>
    </row>
    <row r="271" spans="2:10" x14ac:dyDescent="0.3">
      <c r="B271" s="53" t="s">
        <v>316</v>
      </c>
      <c r="C271" s="151"/>
      <c r="D271" s="152"/>
      <c r="E271" s="112"/>
      <c r="F271" s="100">
        <f>E271*'Supporting data'!$S$5</f>
        <v>0</v>
      </c>
      <c r="G271" s="40"/>
      <c r="H271" s="92">
        <f>IFERROR(VLOOKUP(G271,'Supporting data'!$I$15:$J$182,2,FALSE)*Výjezdy!F271,0)</f>
        <v>0</v>
      </c>
      <c r="I271" s="32">
        <f t="shared" si="8"/>
        <v>0</v>
      </c>
      <c r="J271" s="45" t="str">
        <f t="shared" si="9"/>
        <v/>
      </c>
    </row>
    <row r="272" spans="2:10" x14ac:dyDescent="0.3">
      <c r="B272" s="53" t="s">
        <v>317</v>
      </c>
      <c r="C272" s="151"/>
      <c r="D272" s="152"/>
      <c r="E272" s="112"/>
      <c r="F272" s="100">
        <f>E272*'Supporting data'!$S$5</f>
        <v>0</v>
      </c>
      <c r="G272" s="40"/>
      <c r="H272" s="92">
        <f>IFERROR(VLOOKUP(G272,'Supporting data'!$I$15:$J$182,2,FALSE)*Výjezdy!F272,0)</f>
        <v>0</v>
      </c>
      <c r="I272" s="32">
        <f t="shared" si="8"/>
        <v>0</v>
      </c>
      <c r="J272" s="45" t="str">
        <f t="shared" si="9"/>
        <v/>
      </c>
    </row>
    <row r="273" spans="2:10" x14ac:dyDescent="0.3">
      <c r="B273" s="53" t="s">
        <v>318</v>
      </c>
      <c r="C273" s="151"/>
      <c r="D273" s="152"/>
      <c r="E273" s="112"/>
      <c r="F273" s="100">
        <f>E273*'Supporting data'!$S$5</f>
        <v>0</v>
      </c>
      <c r="G273" s="40"/>
      <c r="H273" s="92">
        <f>IFERROR(VLOOKUP(G273,'Supporting data'!$I$15:$J$182,2,FALSE)*Výjezdy!F273,0)</f>
        <v>0</v>
      </c>
      <c r="I273" s="32">
        <f t="shared" si="8"/>
        <v>0</v>
      </c>
      <c r="J273" s="45" t="str">
        <f t="shared" si="9"/>
        <v/>
      </c>
    </row>
    <row r="274" spans="2:10" x14ac:dyDescent="0.3">
      <c r="B274" s="53" t="s">
        <v>319</v>
      </c>
      <c r="C274" s="151"/>
      <c r="D274" s="152"/>
      <c r="E274" s="112"/>
      <c r="F274" s="100">
        <f>E274*'Supporting data'!$S$5</f>
        <v>0</v>
      </c>
      <c r="G274" s="40"/>
      <c r="H274" s="92">
        <f>IFERROR(VLOOKUP(G274,'Supporting data'!$I$15:$J$182,2,FALSE)*Výjezdy!F274,0)</f>
        <v>0</v>
      </c>
      <c r="I274" s="32">
        <f t="shared" si="8"/>
        <v>0</v>
      </c>
      <c r="J274" s="45" t="str">
        <f t="shared" si="9"/>
        <v/>
      </c>
    </row>
    <row r="275" spans="2:10" x14ac:dyDescent="0.3">
      <c r="B275" s="53" t="s">
        <v>320</v>
      </c>
      <c r="C275" s="151"/>
      <c r="D275" s="152"/>
      <c r="E275" s="112"/>
      <c r="F275" s="100">
        <f>E275*'Supporting data'!$S$5</f>
        <v>0</v>
      </c>
      <c r="G275" s="40"/>
      <c r="H275" s="92">
        <f>IFERROR(VLOOKUP(G275,'Supporting data'!$I$15:$J$182,2,FALSE)*Výjezdy!F275,0)</f>
        <v>0</v>
      </c>
      <c r="I275" s="32">
        <f t="shared" si="8"/>
        <v>0</v>
      </c>
      <c r="J275" s="45" t="str">
        <f t="shared" si="9"/>
        <v/>
      </c>
    </row>
    <row r="276" spans="2:10" x14ac:dyDescent="0.3">
      <c r="B276" s="53" t="s">
        <v>321</v>
      </c>
      <c r="C276" s="151"/>
      <c r="D276" s="152"/>
      <c r="E276" s="112"/>
      <c r="F276" s="100">
        <f>E276*'Supporting data'!$S$5</f>
        <v>0</v>
      </c>
      <c r="G276" s="40"/>
      <c r="H276" s="92">
        <f>IFERROR(VLOOKUP(G276,'Supporting data'!$I$15:$J$182,2,FALSE)*Výjezdy!F276,0)</f>
        <v>0</v>
      </c>
      <c r="I276" s="32">
        <f t="shared" si="8"/>
        <v>0</v>
      </c>
      <c r="J276" s="45" t="str">
        <f t="shared" si="9"/>
        <v/>
      </c>
    </row>
    <row r="277" spans="2:10" x14ac:dyDescent="0.3">
      <c r="B277" s="53" t="s">
        <v>322</v>
      </c>
      <c r="C277" s="151"/>
      <c r="D277" s="152"/>
      <c r="E277" s="112"/>
      <c r="F277" s="100">
        <f>E277*'Supporting data'!$S$5</f>
        <v>0</v>
      </c>
      <c r="G277" s="40"/>
      <c r="H277" s="92">
        <f>IFERROR(VLOOKUP(G277,'Supporting data'!$I$15:$J$182,2,FALSE)*Výjezdy!F277,0)</f>
        <v>0</v>
      </c>
      <c r="I277" s="32">
        <f t="shared" si="8"/>
        <v>0</v>
      </c>
      <c r="J277" s="45" t="str">
        <f t="shared" si="9"/>
        <v/>
      </c>
    </row>
    <row r="278" spans="2:10" x14ac:dyDescent="0.3">
      <c r="B278" s="53" t="s">
        <v>323</v>
      </c>
      <c r="C278" s="151"/>
      <c r="D278" s="152"/>
      <c r="E278" s="112"/>
      <c r="F278" s="100">
        <f>E278*'Supporting data'!$S$5</f>
        <v>0</v>
      </c>
      <c r="G278" s="40"/>
      <c r="H278" s="92">
        <f>IFERROR(VLOOKUP(G278,'Supporting data'!$I$15:$J$182,2,FALSE)*Výjezdy!F278,0)</f>
        <v>0</v>
      </c>
      <c r="I278" s="32">
        <f t="shared" si="8"/>
        <v>0</v>
      </c>
      <c r="J278" s="45" t="str">
        <f t="shared" si="9"/>
        <v/>
      </c>
    </row>
    <row r="279" spans="2:10" x14ac:dyDescent="0.3">
      <c r="B279" s="53" t="s">
        <v>324</v>
      </c>
      <c r="C279" s="151"/>
      <c r="D279" s="152"/>
      <c r="E279" s="112"/>
      <c r="F279" s="100">
        <f>E279*'Supporting data'!$S$5</f>
        <v>0</v>
      </c>
      <c r="G279" s="40"/>
      <c r="H279" s="92">
        <f>IFERROR(VLOOKUP(G279,'Supporting data'!$I$15:$J$182,2,FALSE)*Výjezdy!F279,0)</f>
        <v>0</v>
      </c>
      <c r="I279" s="32">
        <f t="shared" si="8"/>
        <v>0</v>
      </c>
      <c r="J279" s="45" t="str">
        <f t="shared" si="9"/>
        <v/>
      </c>
    </row>
    <row r="280" spans="2:10" x14ac:dyDescent="0.3">
      <c r="B280" s="53" t="s">
        <v>325</v>
      </c>
      <c r="C280" s="151"/>
      <c r="D280" s="152"/>
      <c r="E280" s="112"/>
      <c r="F280" s="100">
        <f>E280*'Supporting data'!$S$5</f>
        <v>0</v>
      </c>
      <c r="G280" s="40"/>
      <c r="H280" s="92">
        <f>IFERROR(VLOOKUP(G280,'Supporting data'!$I$15:$J$182,2,FALSE)*Výjezdy!F280,0)</f>
        <v>0</v>
      </c>
      <c r="I280" s="32">
        <f t="shared" si="8"/>
        <v>0</v>
      </c>
      <c r="J280" s="45" t="str">
        <f t="shared" si="9"/>
        <v/>
      </c>
    </row>
    <row r="281" spans="2:10" x14ac:dyDescent="0.3">
      <c r="B281" s="53" t="s">
        <v>326</v>
      </c>
      <c r="C281" s="151"/>
      <c r="D281" s="152"/>
      <c r="E281" s="112"/>
      <c r="F281" s="100">
        <f>E281*'Supporting data'!$S$5</f>
        <v>0</v>
      </c>
      <c r="G281" s="40"/>
      <c r="H281" s="92">
        <f>IFERROR(VLOOKUP(G281,'Supporting data'!$I$15:$J$182,2,FALSE)*Výjezdy!F281,0)</f>
        <v>0</v>
      </c>
      <c r="I281" s="32">
        <f t="shared" si="8"/>
        <v>0</v>
      </c>
      <c r="J281" s="45" t="str">
        <f t="shared" si="9"/>
        <v/>
      </c>
    </row>
    <row r="282" spans="2:10" x14ac:dyDescent="0.3">
      <c r="B282" s="53" t="s">
        <v>327</v>
      </c>
      <c r="C282" s="151"/>
      <c r="D282" s="152"/>
      <c r="E282" s="112"/>
      <c r="F282" s="100">
        <f>E282*'Supporting data'!$S$5</f>
        <v>0</v>
      </c>
      <c r="G282" s="40"/>
      <c r="H282" s="92">
        <f>IFERROR(VLOOKUP(G282,'Supporting data'!$I$15:$J$182,2,FALSE)*Výjezdy!F282,0)</f>
        <v>0</v>
      </c>
      <c r="I282" s="32">
        <f t="shared" si="8"/>
        <v>0</v>
      </c>
      <c r="J282" s="45" t="str">
        <f t="shared" si="9"/>
        <v/>
      </c>
    </row>
    <row r="283" spans="2:10" x14ac:dyDescent="0.3">
      <c r="B283" s="53" t="s">
        <v>328</v>
      </c>
      <c r="C283" s="151"/>
      <c r="D283" s="152"/>
      <c r="E283" s="112"/>
      <c r="F283" s="100">
        <f>E283*'Supporting data'!$S$5</f>
        <v>0</v>
      </c>
      <c r="G283" s="40"/>
      <c r="H283" s="92">
        <f>IFERROR(VLOOKUP(G283,'Supporting data'!$I$15:$J$182,2,FALSE)*Výjezdy!F283,0)</f>
        <v>0</v>
      </c>
      <c r="I283" s="32">
        <f t="shared" si="8"/>
        <v>0</v>
      </c>
      <c r="J283" s="45" t="str">
        <f t="shared" si="9"/>
        <v/>
      </c>
    </row>
    <row r="284" spans="2:10" x14ac:dyDescent="0.3">
      <c r="B284" s="53" t="s">
        <v>329</v>
      </c>
      <c r="C284" s="151"/>
      <c r="D284" s="152"/>
      <c r="E284" s="112"/>
      <c r="F284" s="100">
        <f>E284*'Supporting data'!$S$5</f>
        <v>0</v>
      </c>
      <c r="G284" s="40"/>
      <c r="H284" s="92">
        <f>IFERROR(VLOOKUP(G284,'Supporting data'!$I$15:$J$182,2,FALSE)*Výjezdy!F284,0)</f>
        <v>0</v>
      </c>
      <c r="I284" s="32">
        <f t="shared" si="8"/>
        <v>0</v>
      </c>
      <c r="J284" s="45" t="str">
        <f t="shared" si="9"/>
        <v/>
      </c>
    </row>
    <row r="285" spans="2:10" x14ac:dyDescent="0.3">
      <c r="B285" s="53" t="s">
        <v>330</v>
      </c>
      <c r="C285" s="151"/>
      <c r="D285" s="152"/>
      <c r="E285" s="112"/>
      <c r="F285" s="100">
        <f>E285*'Supporting data'!$S$5</f>
        <v>0</v>
      </c>
      <c r="G285" s="40"/>
      <c r="H285" s="92">
        <f>IFERROR(VLOOKUP(G285,'Supporting data'!$I$15:$J$182,2,FALSE)*Výjezdy!F285,0)</f>
        <v>0</v>
      </c>
      <c r="I285" s="32">
        <f t="shared" si="8"/>
        <v>0</v>
      </c>
      <c r="J285" s="45" t="str">
        <f t="shared" si="9"/>
        <v/>
      </c>
    </row>
    <row r="286" spans="2:10" x14ac:dyDescent="0.3">
      <c r="B286" s="53" t="s">
        <v>331</v>
      </c>
      <c r="C286" s="151"/>
      <c r="D286" s="152"/>
      <c r="E286" s="112"/>
      <c r="F286" s="100">
        <f>E286*'Supporting data'!$S$5</f>
        <v>0</v>
      </c>
      <c r="G286" s="40"/>
      <c r="H286" s="92">
        <f>IFERROR(VLOOKUP(G286,'Supporting data'!$I$15:$J$182,2,FALSE)*Výjezdy!F286,0)</f>
        <v>0</v>
      </c>
      <c r="I286" s="32">
        <f t="shared" si="8"/>
        <v>0</v>
      </c>
      <c r="J286" s="45" t="str">
        <f t="shared" si="9"/>
        <v/>
      </c>
    </row>
    <row r="287" spans="2:10" x14ac:dyDescent="0.3">
      <c r="B287" s="53" t="s">
        <v>332</v>
      </c>
      <c r="C287" s="151"/>
      <c r="D287" s="152"/>
      <c r="E287" s="112"/>
      <c r="F287" s="100">
        <f>E287*'Supporting data'!$S$5</f>
        <v>0</v>
      </c>
      <c r="G287" s="40"/>
      <c r="H287" s="92">
        <f>IFERROR(VLOOKUP(G287,'Supporting data'!$I$15:$J$182,2,FALSE)*Výjezdy!F287,0)</f>
        <v>0</v>
      </c>
      <c r="I287" s="32">
        <f t="shared" si="8"/>
        <v>0</v>
      </c>
      <c r="J287" s="45" t="str">
        <f t="shared" si="9"/>
        <v/>
      </c>
    </row>
    <row r="288" spans="2:10" x14ac:dyDescent="0.3">
      <c r="B288" s="53" t="s">
        <v>333</v>
      </c>
      <c r="C288" s="151"/>
      <c r="D288" s="152"/>
      <c r="E288" s="112"/>
      <c r="F288" s="100">
        <f>E288*'Supporting data'!$S$5</f>
        <v>0</v>
      </c>
      <c r="G288" s="40"/>
      <c r="H288" s="92">
        <f>IFERROR(VLOOKUP(G288,'Supporting data'!$I$15:$J$182,2,FALSE)*Výjezdy!F288,0)</f>
        <v>0</v>
      </c>
      <c r="I288" s="32">
        <f t="shared" si="8"/>
        <v>0</v>
      </c>
      <c r="J288" s="45" t="str">
        <f t="shared" si="9"/>
        <v/>
      </c>
    </row>
    <row r="289" spans="2:10" x14ac:dyDescent="0.3">
      <c r="B289" s="53" t="s">
        <v>334</v>
      </c>
      <c r="C289" s="151"/>
      <c r="D289" s="152"/>
      <c r="E289" s="112"/>
      <c r="F289" s="100">
        <f>E289*'Supporting data'!$S$5</f>
        <v>0</v>
      </c>
      <c r="G289" s="40"/>
      <c r="H289" s="92">
        <f>IFERROR(VLOOKUP(G289,'Supporting data'!$I$15:$J$182,2,FALSE)*Výjezdy!F289,0)</f>
        <v>0</v>
      </c>
      <c r="I289" s="32">
        <f t="shared" si="8"/>
        <v>0</v>
      </c>
      <c r="J289" s="45" t="str">
        <f t="shared" si="9"/>
        <v/>
      </c>
    </row>
    <row r="290" spans="2:10" x14ac:dyDescent="0.3">
      <c r="B290" s="53" t="s">
        <v>335</v>
      </c>
      <c r="C290" s="151"/>
      <c r="D290" s="152"/>
      <c r="E290" s="112"/>
      <c r="F290" s="100">
        <f>E290*'Supporting data'!$S$5</f>
        <v>0</v>
      </c>
      <c r="G290" s="40"/>
      <c r="H290" s="92">
        <f>IFERROR(VLOOKUP(G290,'Supporting data'!$I$15:$J$182,2,FALSE)*Výjezdy!F290,0)</f>
        <v>0</v>
      </c>
      <c r="I290" s="32">
        <f t="shared" si="8"/>
        <v>0</v>
      </c>
      <c r="J290" s="45" t="str">
        <f t="shared" si="9"/>
        <v/>
      </c>
    </row>
    <row r="291" spans="2:10" x14ac:dyDescent="0.3">
      <c r="B291" s="53" t="s">
        <v>336</v>
      </c>
      <c r="C291" s="151"/>
      <c r="D291" s="152"/>
      <c r="E291" s="112"/>
      <c r="F291" s="100">
        <f>E291*'Supporting data'!$S$5</f>
        <v>0</v>
      </c>
      <c r="G291" s="40"/>
      <c r="H291" s="92">
        <f>IFERROR(VLOOKUP(G291,'Supporting data'!$I$15:$J$182,2,FALSE)*Výjezdy!F291,0)</f>
        <v>0</v>
      </c>
      <c r="I291" s="32">
        <f t="shared" si="8"/>
        <v>0</v>
      </c>
      <c r="J291" s="45" t="str">
        <f t="shared" si="9"/>
        <v/>
      </c>
    </row>
    <row r="292" spans="2:10" x14ac:dyDescent="0.3">
      <c r="B292" s="53" t="s">
        <v>337</v>
      </c>
      <c r="C292" s="151"/>
      <c r="D292" s="152"/>
      <c r="E292" s="112"/>
      <c r="F292" s="100">
        <f>E292*'Supporting data'!$S$5</f>
        <v>0</v>
      </c>
      <c r="G292" s="40"/>
      <c r="H292" s="92">
        <f>IFERROR(VLOOKUP(G292,'Supporting data'!$I$15:$J$182,2,FALSE)*Výjezdy!F292,0)</f>
        <v>0</v>
      </c>
      <c r="I292" s="32">
        <f t="shared" si="8"/>
        <v>0</v>
      </c>
      <c r="J292" s="45" t="str">
        <f t="shared" si="9"/>
        <v/>
      </c>
    </row>
    <row r="293" spans="2:10" x14ac:dyDescent="0.3">
      <c r="B293" s="53" t="s">
        <v>338</v>
      </c>
      <c r="C293" s="151"/>
      <c r="D293" s="152"/>
      <c r="E293" s="112"/>
      <c r="F293" s="100">
        <f>E293*'Supporting data'!$S$5</f>
        <v>0</v>
      </c>
      <c r="G293" s="40"/>
      <c r="H293" s="92">
        <f>IFERROR(VLOOKUP(G293,'Supporting data'!$I$15:$J$182,2,FALSE)*Výjezdy!F293,0)</f>
        <v>0</v>
      </c>
      <c r="I293" s="32">
        <f t="shared" si="8"/>
        <v>0</v>
      </c>
      <c r="J293" s="45" t="str">
        <f t="shared" si="9"/>
        <v/>
      </c>
    </row>
    <row r="294" spans="2:10" x14ac:dyDescent="0.3">
      <c r="B294" s="53" t="s">
        <v>339</v>
      </c>
      <c r="C294" s="151"/>
      <c r="D294" s="152"/>
      <c r="E294" s="112"/>
      <c r="F294" s="100">
        <f>E294*'Supporting data'!$S$5</f>
        <v>0</v>
      </c>
      <c r="G294" s="40"/>
      <c r="H294" s="92">
        <f>IFERROR(VLOOKUP(G294,'Supporting data'!$I$15:$J$182,2,FALSE)*Výjezdy!F294,0)</f>
        <v>0</v>
      </c>
      <c r="I294" s="32">
        <f t="shared" si="8"/>
        <v>0</v>
      </c>
      <c r="J294" s="45" t="str">
        <f t="shared" si="9"/>
        <v/>
      </c>
    </row>
    <row r="295" spans="2:10" x14ac:dyDescent="0.3">
      <c r="B295" s="53" t="s">
        <v>340</v>
      </c>
      <c r="C295" s="151"/>
      <c r="D295" s="152"/>
      <c r="E295" s="112"/>
      <c r="F295" s="100">
        <f>E295*'Supporting data'!$S$5</f>
        <v>0</v>
      </c>
      <c r="G295" s="40"/>
      <c r="H295" s="92">
        <f>IFERROR(VLOOKUP(G295,'Supporting data'!$I$15:$J$182,2,FALSE)*Výjezdy!F295,0)</f>
        <v>0</v>
      </c>
      <c r="I295" s="32">
        <f t="shared" si="8"/>
        <v>0</v>
      </c>
      <c r="J295" s="45" t="str">
        <f t="shared" si="9"/>
        <v/>
      </c>
    </row>
    <row r="296" spans="2:10" x14ac:dyDescent="0.3">
      <c r="B296" s="53" t="s">
        <v>341</v>
      </c>
      <c r="C296" s="151"/>
      <c r="D296" s="152"/>
      <c r="E296" s="112"/>
      <c r="F296" s="100">
        <f>E296*'Supporting data'!$S$5</f>
        <v>0</v>
      </c>
      <c r="G296" s="40"/>
      <c r="H296" s="92">
        <f>IFERROR(VLOOKUP(G296,'Supporting data'!$I$15:$J$182,2,FALSE)*Výjezdy!F296,0)</f>
        <v>0</v>
      </c>
      <c r="I296" s="32">
        <f t="shared" si="8"/>
        <v>0</v>
      </c>
      <c r="J296" s="45" t="str">
        <f t="shared" si="9"/>
        <v/>
      </c>
    </row>
    <row r="297" spans="2:10" x14ac:dyDescent="0.3">
      <c r="B297" s="53" t="s">
        <v>342</v>
      </c>
      <c r="C297" s="151"/>
      <c r="D297" s="152"/>
      <c r="E297" s="112"/>
      <c r="F297" s="100">
        <f>E297*'Supporting data'!$S$5</f>
        <v>0</v>
      </c>
      <c r="G297" s="40"/>
      <c r="H297" s="92">
        <f>IFERROR(VLOOKUP(G297,'Supporting data'!$I$15:$J$182,2,FALSE)*Výjezdy!F297,0)</f>
        <v>0</v>
      </c>
      <c r="I297" s="32">
        <f t="shared" si="8"/>
        <v>0</v>
      </c>
      <c r="J297" s="45" t="str">
        <f t="shared" si="9"/>
        <v/>
      </c>
    </row>
    <row r="298" spans="2:10" x14ac:dyDescent="0.3">
      <c r="B298" s="53" t="s">
        <v>343</v>
      </c>
      <c r="C298" s="151"/>
      <c r="D298" s="152"/>
      <c r="E298" s="112"/>
      <c r="F298" s="100">
        <f>E298*'Supporting data'!$S$5</f>
        <v>0</v>
      </c>
      <c r="G298" s="40"/>
      <c r="H298" s="92">
        <f>IFERROR(VLOOKUP(G298,'Supporting data'!$I$15:$J$182,2,FALSE)*Výjezdy!F298,0)</f>
        <v>0</v>
      </c>
      <c r="I298" s="32">
        <f t="shared" si="8"/>
        <v>0</v>
      </c>
      <c r="J298" s="45" t="str">
        <f t="shared" si="9"/>
        <v/>
      </c>
    </row>
    <row r="299" spans="2:10" x14ac:dyDescent="0.3">
      <c r="B299" s="53" t="s">
        <v>344</v>
      </c>
      <c r="C299" s="151"/>
      <c r="D299" s="152"/>
      <c r="E299" s="112"/>
      <c r="F299" s="100">
        <f>E299*'Supporting data'!$S$5</f>
        <v>0</v>
      </c>
      <c r="G299" s="40"/>
      <c r="H299" s="92">
        <f>IFERROR(VLOOKUP(G299,'Supporting data'!$I$15:$J$182,2,FALSE)*Výjezdy!F299,0)</f>
        <v>0</v>
      </c>
      <c r="I299" s="32">
        <f t="shared" si="8"/>
        <v>0</v>
      </c>
      <c r="J299" s="45" t="str">
        <f t="shared" si="9"/>
        <v/>
      </c>
    </row>
    <row r="300" spans="2:10" x14ac:dyDescent="0.3">
      <c r="B300" s="53" t="s">
        <v>345</v>
      </c>
      <c r="C300" s="151"/>
      <c r="D300" s="152"/>
      <c r="E300" s="112"/>
      <c r="F300" s="100">
        <f>E300*'Supporting data'!$S$5</f>
        <v>0</v>
      </c>
      <c r="G300" s="40"/>
      <c r="H300" s="92">
        <f>IFERROR(VLOOKUP(G300,'Supporting data'!$I$15:$J$182,2,FALSE)*Výjezdy!F300,0)</f>
        <v>0</v>
      </c>
      <c r="I300" s="32">
        <f t="shared" si="8"/>
        <v>0</v>
      </c>
      <c r="J300" s="45" t="str">
        <f t="shared" si="9"/>
        <v/>
      </c>
    </row>
    <row r="301" spans="2:10" x14ac:dyDescent="0.3">
      <c r="B301" s="53" t="s">
        <v>346</v>
      </c>
      <c r="C301" s="151"/>
      <c r="D301" s="152"/>
      <c r="E301" s="112"/>
      <c r="F301" s="100">
        <f>E301*'Supporting data'!$S$5</f>
        <v>0</v>
      </c>
      <c r="G301" s="40"/>
      <c r="H301" s="92">
        <f>IFERROR(VLOOKUP(G301,'Supporting data'!$I$15:$J$182,2,FALSE)*Výjezdy!F301,0)</f>
        <v>0</v>
      </c>
      <c r="I301" s="32">
        <f t="shared" si="8"/>
        <v>0</v>
      </c>
      <c r="J301" s="45" t="str">
        <f t="shared" si="9"/>
        <v/>
      </c>
    </row>
    <row r="302" spans="2:10" x14ac:dyDescent="0.3">
      <c r="B302" s="53" t="s">
        <v>347</v>
      </c>
      <c r="C302" s="151"/>
      <c r="D302" s="152"/>
      <c r="E302" s="112"/>
      <c r="F302" s="100">
        <f>E302*'Supporting data'!$S$5</f>
        <v>0</v>
      </c>
      <c r="G302" s="40"/>
      <c r="H302" s="92">
        <f>IFERROR(VLOOKUP(G302,'Supporting data'!$I$15:$J$182,2,FALSE)*Výjezdy!F302,0)</f>
        <v>0</v>
      </c>
      <c r="I302" s="32">
        <f t="shared" si="8"/>
        <v>0</v>
      </c>
      <c r="J302" s="45" t="str">
        <f t="shared" si="9"/>
        <v/>
      </c>
    </row>
    <row r="303" spans="2:10" x14ac:dyDescent="0.3">
      <c r="B303" s="53" t="s">
        <v>348</v>
      </c>
      <c r="C303" s="151"/>
      <c r="D303" s="152"/>
      <c r="E303" s="112"/>
      <c r="F303" s="100">
        <f>E303*'Supporting data'!$S$5</f>
        <v>0</v>
      </c>
      <c r="G303" s="40"/>
      <c r="H303" s="92">
        <f>IFERROR(VLOOKUP(G303,'Supporting data'!$I$15:$J$182,2,FALSE)*Výjezdy!F303,0)</f>
        <v>0</v>
      </c>
      <c r="I303" s="32">
        <f t="shared" si="8"/>
        <v>0</v>
      </c>
      <c r="J303" s="45" t="str">
        <f t="shared" si="9"/>
        <v/>
      </c>
    </row>
    <row r="304" spans="2:10" x14ac:dyDescent="0.3">
      <c r="B304" s="53" t="s">
        <v>349</v>
      </c>
      <c r="C304" s="151"/>
      <c r="D304" s="152"/>
      <c r="E304" s="112"/>
      <c r="F304" s="100">
        <f>E304*'Supporting data'!$S$5</f>
        <v>0</v>
      </c>
      <c r="G304" s="40"/>
      <c r="H304" s="92">
        <f>IFERROR(VLOOKUP(G304,'Supporting data'!$I$15:$J$182,2,FALSE)*Výjezdy!F304,0)</f>
        <v>0</v>
      </c>
      <c r="I304" s="32">
        <f t="shared" si="8"/>
        <v>0</v>
      </c>
      <c r="J304" s="45" t="str">
        <f t="shared" si="9"/>
        <v/>
      </c>
    </row>
    <row r="305" spans="2:10" x14ac:dyDescent="0.3">
      <c r="B305" s="53" t="s">
        <v>350</v>
      </c>
      <c r="C305" s="151"/>
      <c r="D305" s="152"/>
      <c r="E305" s="112"/>
      <c r="F305" s="100">
        <f>E305*'Supporting data'!$S$5</f>
        <v>0</v>
      </c>
      <c r="G305" s="40"/>
      <c r="H305" s="92">
        <f>IFERROR(VLOOKUP(G305,'Supporting data'!$I$15:$J$182,2,FALSE)*Výjezdy!F305,0)</f>
        <v>0</v>
      </c>
      <c r="I305" s="32">
        <f t="shared" si="8"/>
        <v>0</v>
      </c>
      <c r="J305" s="45" t="str">
        <f t="shared" si="9"/>
        <v/>
      </c>
    </row>
    <row r="306" spans="2:10" x14ac:dyDescent="0.3">
      <c r="B306" s="53" t="s">
        <v>351</v>
      </c>
      <c r="C306" s="151"/>
      <c r="D306" s="152"/>
      <c r="E306" s="112"/>
      <c r="F306" s="100">
        <f>E306*'Supporting data'!$S$5</f>
        <v>0</v>
      </c>
      <c r="G306" s="40"/>
      <c r="H306" s="92">
        <f>IFERROR(VLOOKUP(G306,'Supporting data'!$I$15:$J$182,2,FALSE)*Výjezdy!F306,0)</f>
        <v>0</v>
      </c>
      <c r="I306" s="32">
        <f t="shared" si="8"/>
        <v>0</v>
      </c>
      <c r="J306" s="45" t="str">
        <f t="shared" si="9"/>
        <v/>
      </c>
    </row>
    <row r="307" spans="2:10" x14ac:dyDescent="0.3">
      <c r="B307" s="53" t="s">
        <v>352</v>
      </c>
      <c r="C307" s="151"/>
      <c r="D307" s="152"/>
      <c r="E307" s="112"/>
      <c r="F307" s="100">
        <f>E307*'Supporting data'!$S$5</f>
        <v>0</v>
      </c>
      <c r="G307" s="40"/>
      <c r="H307" s="92">
        <f>IFERROR(VLOOKUP(G307,'Supporting data'!$I$15:$J$182,2,FALSE)*Výjezdy!F307,0)</f>
        <v>0</v>
      </c>
      <c r="I307" s="32">
        <f t="shared" si="8"/>
        <v>0</v>
      </c>
      <c r="J307" s="45" t="str">
        <f t="shared" si="9"/>
        <v/>
      </c>
    </row>
    <row r="308" spans="2:10" x14ac:dyDescent="0.3">
      <c r="B308" s="53" t="s">
        <v>353</v>
      </c>
      <c r="C308" s="151"/>
      <c r="D308" s="152"/>
      <c r="E308" s="112"/>
      <c r="F308" s="100">
        <f>E308*'Supporting data'!$S$5</f>
        <v>0</v>
      </c>
      <c r="G308" s="40"/>
      <c r="H308" s="92">
        <f>IFERROR(VLOOKUP(G308,'Supporting data'!$I$15:$J$182,2,FALSE)*Výjezdy!F308,0)</f>
        <v>0</v>
      </c>
      <c r="I308" s="32">
        <f t="shared" si="8"/>
        <v>0</v>
      </c>
      <c r="J308" s="45" t="str">
        <f t="shared" si="9"/>
        <v/>
      </c>
    </row>
    <row r="309" spans="2:10" x14ac:dyDescent="0.3">
      <c r="B309" s="53" t="s">
        <v>354</v>
      </c>
      <c r="C309" s="151"/>
      <c r="D309" s="152"/>
      <c r="E309" s="112"/>
      <c r="F309" s="100">
        <f>E309*'Supporting data'!$S$5</f>
        <v>0</v>
      </c>
      <c r="G309" s="40"/>
      <c r="H309" s="92">
        <f>IFERROR(VLOOKUP(G309,'Supporting data'!$I$15:$J$182,2,FALSE)*Výjezdy!F309,0)</f>
        <v>0</v>
      </c>
      <c r="I309" s="32">
        <f t="shared" si="8"/>
        <v>0</v>
      </c>
      <c r="J309" s="45" t="str">
        <f t="shared" si="9"/>
        <v/>
      </c>
    </row>
    <row r="310" spans="2:10" x14ac:dyDescent="0.3">
      <c r="B310" s="53" t="s">
        <v>355</v>
      </c>
      <c r="C310" s="151"/>
      <c r="D310" s="152"/>
      <c r="E310" s="112"/>
      <c r="F310" s="100">
        <f>E310*'Supporting data'!$S$5</f>
        <v>0</v>
      </c>
      <c r="G310" s="40"/>
      <c r="H310" s="92">
        <f>IFERROR(VLOOKUP(G310,'Supporting data'!$I$15:$J$182,2,FALSE)*Výjezdy!F310,0)</f>
        <v>0</v>
      </c>
      <c r="I310" s="32">
        <f t="shared" si="8"/>
        <v>0</v>
      </c>
      <c r="J310" s="45" t="str">
        <f t="shared" si="9"/>
        <v/>
      </c>
    </row>
    <row r="311" spans="2:10" x14ac:dyDescent="0.3">
      <c r="B311" s="53" t="s">
        <v>356</v>
      </c>
      <c r="C311" s="151"/>
      <c r="D311" s="152"/>
      <c r="E311" s="112"/>
      <c r="F311" s="100">
        <f>E311*'Supporting data'!$S$5</f>
        <v>0</v>
      </c>
      <c r="G311" s="40"/>
      <c r="H311" s="92">
        <f>IFERROR(VLOOKUP(G311,'Supporting data'!$I$15:$J$182,2,FALSE)*Výjezdy!F311,0)</f>
        <v>0</v>
      </c>
      <c r="I311" s="32">
        <f t="shared" si="8"/>
        <v>0</v>
      </c>
      <c r="J311" s="45" t="str">
        <f t="shared" si="9"/>
        <v/>
      </c>
    </row>
    <row r="312" spans="2:10" x14ac:dyDescent="0.3">
      <c r="B312" s="53" t="s">
        <v>357</v>
      </c>
      <c r="C312" s="151"/>
      <c r="D312" s="152"/>
      <c r="E312" s="112"/>
      <c r="F312" s="100">
        <f>E312*'Supporting data'!$S$5</f>
        <v>0</v>
      </c>
      <c r="G312" s="40"/>
      <c r="H312" s="92">
        <f>IFERROR(VLOOKUP(G312,'Supporting data'!$I$15:$J$182,2,FALSE)*Výjezdy!F312,0)</f>
        <v>0</v>
      </c>
      <c r="I312" s="32">
        <f t="shared" si="8"/>
        <v>0</v>
      </c>
      <c r="J312" s="45" t="str">
        <f t="shared" si="9"/>
        <v/>
      </c>
    </row>
    <row r="313" spans="2:10" x14ac:dyDescent="0.3">
      <c r="B313" s="53" t="s">
        <v>358</v>
      </c>
      <c r="C313" s="151"/>
      <c r="D313" s="152"/>
      <c r="E313" s="112"/>
      <c r="F313" s="100">
        <f>E313*'Supporting data'!$S$5</f>
        <v>0</v>
      </c>
      <c r="G313" s="40"/>
      <c r="H313" s="92">
        <f>IFERROR(VLOOKUP(G313,'Supporting data'!$I$15:$J$182,2,FALSE)*Výjezdy!F313,0)</f>
        <v>0</v>
      </c>
      <c r="I313" s="32">
        <f t="shared" si="8"/>
        <v>0</v>
      </c>
      <c r="J313" s="45" t="str">
        <f t="shared" si="9"/>
        <v/>
      </c>
    </row>
    <row r="314" spans="2:10" x14ac:dyDescent="0.3">
      <c r="B314" s="53" t="s">
        <v>359</v>
      </c>
      <c r="C314" s="151"/>
      <c r="D314" s="152"/>
      <c r="E314" s="112"/>
      <c r="F314" s="100">
        <f>E314*'Supporting data'!$S$5</f>
        <v>0</v>
      </c>
      <c r="G314" s="40"/>
      <c r="H314" s="92">
        <f>IFERROR(VLOOKUP(G314,'Supporting data'!$I$15:$J$182,2,FALSE)*Výjezdy!F314,0)</f>
        <v>0</v>
      </c>
      <c r="I314" s="32">
        <f t="shared" si="8"/>
        <v>0</v>
      </c>
      <c r="J314" s="45" t="str">
        <f t="shared" si="9"/>
        <v/>
      </c>
    </row>
    <row r="315" spans="2:10" x14ac:dyDescent="0.3">
      <c r="B315" s="53" t="s">
        <v>360</v>
      </c>
      <c r="C315" s="151"/>
      <c r="D315" s="152"/>
      <c r="E315" s="112"/>
      <c r="F315" s="100">
        <f>E315*'Supporting data'!$S$5</f>
        <v>0</v>
      </c>
      <c r="G315" s="40"/>
      <c r="H315" s="92">
        <f>IFERROR(VLOOKUP(G315,'Supporting data'!$I$15:$J$182,2,FALSE)*Výjezdy!F315,0)</f>
        <v>0</v>
      </c>
      <c r="I315" s="32">
        <f t="shared" si="8"/>
        <v>0</v>
      </c>
      <c r="J315" s="45" t="str">
        <f t="shared" si="9"/>
        <v/>
      </c>
    </row>
    <row r="316" spans="2:10" x14ac:dyDescent="0.3">
      <c r="B316" s="53" t="s">
        <v>361</v>
      </c>
      <c r="C316" s="151"/>
      <c r="D316" s="152"/>
      <c r="E316" s="112"/>
      <c r="F316" s="100">
        <f>E316*'Supporting data'!$S$5</f>
        <v>0</v>
      </c>
      <c r="G316" s="40"/>
      <c r="H316" s="92">
        <f>IFERROR(VLOOKUP(G316,'Supporting data'!$I$15:$J$182,2,FALSE)*Výjezdy!F316,0)</f>
        <v>0</v>
      </c>
      <c r="I316" s="32">
        <f t="shared" si="8"/>
        <v>0</v>
      </c>
      <c r="J316" s="45" t="str">
        <f t="shared" si="9"/>
        <v/>
      </c>
    </row>
    <row r="317" spans="2:10" x14ac:dyDescent="0.3">
      <c r="B317" s="53" t="s">
        <v>362</v>
      </c>
      <c r="C317" s="151"/>
      <c r="D317" s="152"/>
      <c r="E317" s="112"/>
      <c r="F317" s="100">
        <f>E317*'Supporting data'!$S$5</f>
        <v>0</v>
      </c>
      <c r="G317" s="40"/>
      <c r="H317" s="92">
        <f>IFERROR(VLOOKUP(G317,'Supporting data'!$I$15:$J$182,2,FALSE)*Výjezdy!F317,0)</f>
        <v>0</v>
      </c>
      <c r="I317" s="32">
        <f t="shared" si="8"/>
        <v>0</v>
      </c>
      <c r="J317" s="45" t="str">
        <f t="shared" si="9"/>
        <v/>
      </c>
    </row>
    <row r="318" spans="2:10" x14ac:dyDescent="0.3">
      <c r="B318" s="53" t="s">
        <v>363</v>
      </c>
      <c r="C318" s="151"/>
      <c r="D318" s="152"/>
      <c r="E318" s="112"/>
      <c r="F318" s="100">
        <f>E318*'Supporting data'!$S$5</f>
        <v>0</v>
      </c>
      <c r="G318" s="40"/>
      <c r="H318" s="92">
        <f>IFERROR(VLOOKUP(G318,'Supporting data'!$I$15:$J$182,2,FALSE)*Výjezdy!F318,0)</f>
        <v>0</v>
      </c>
      <c r="I318" s="32">
        <f t="shared" si="8"/>
        <v>0</v>
      </c>
      <c r="J318" s="45" t="str">
        <f t="shared" si="9"/>
        <v/>
      </c>
    </row>
    <row r="319" spans="2:10" x14ac:dyDescent="0.3">
      <c r="B319" s="53" t="s">
        <v>364</v>
      </c>
      <c r="C319" s="151"/>
      <c r="D319" s="152"/>
      <c r="E319" s="112"/>
      <c r="F319" s="100">
        <f>E319*'Supporting data'!$S$5</f>
        <v>0</v>
      </c>
      <c r="G319" s="40"/>
      <c r="H319" s="92">
        <f>IFERROR(VLOOKUP(G319,'Supporting data'!$I$15:$J$182,2,FALSE)*Výjezdy!F319,0)</f>
        <v>0</v>
      </c>
      <c r="I319" s="32">
        <f t="shared" si="8"/>
        <v>0</v>
      </c>
      <c r="J319" s="45" t="str">
        <f t="shared" si="9"/>
        <v/>
      </c>
    </row>
    <row r="320" spans="2:10" x14ac:dyDescent="0.3">
      <c r="B320" s="53" t="s">
        <v>365</v>
      </c>
      <c r="C320" s="151"/>
      <c r="D320" s="152"/>
      <c r="E320" s="112"/>
      <c r="F320" s="100">
        <f>E320*'Supporting data'!$S$5</f>
        <v>0</v>
      </c>
      <c r="G320" s="40"/>
      <c r="H320" s="92">
        <f>IFERROR(VLOOKUP(G320,'Supporting data'!$I$15:$J$182,2,FALSE)*Výjezdy!F320,0)</f>
        <v>0</v>
      </c>
      <c r="I320" s="32">
        <f t="shared" si="8"/>
        <v>0</v>
      </c>
      <c r="J320" s="45" t="str">
        <f t="shared" si="9"/>
        <v/>
      </c>
    </row>
    <row r="321" spans="2:10" x14ac:dyDescent="0.3">
      <c r="B321" s="53" t="s">
        <v>366</v>
      </c>
      <c r="C321" s="151"/>
      <c r="D321" s="152"/>
      <c r="E321" s="112"/>
      <c r="F321" s="100">
        <f>E321*'Supporting data'!$S$5</f>
        <v>0</v>
      </c>
      <c r="G321" s="40"/>
      <c r="H321" s="92">
        <f>IFERROR(VLOOKUP(G321,'Supporting data'!$I$15:$J$182,2,FALSE)*Výjezdy!F321,0)</f>
        <v>0</v>
      </c>
      <c r="I321" s="32">
        <f t="shared" si="8"/>
        <v>0</v>
      </c>
      <c r="J321" s="45" t="str">
        <f t="shared" si="9"/>
        <v/>
      </c>
    </row>
    <row r="322" spans="2:10" x14ac:dyDescent="0.3">
      <c r="B322" s="53" t="s">
        <v>367</v>
      </c>
      <c r="C322" s="151"/>
      <c r="D322" s="152"/>
      <c r="E322" s="112"/>
      <c r="F322" s="100">
        <f>E322*'Supporting data'!$S$5</f>
        <v>0</v>
      </c>
      <c r="G322" s="40"/>
      <c r="H322" s="92">
        <f>IFERROR(VLOOKUP(G322,'Supporting data'!$I$15:$J$182,2,FALSE)*Výjezdy!F322,0)</f>
        <v>0</v>
      </c>
      <c r="I322" s="32">
        <f t="shared" si="8"/>
        <v>0</v>
      </c>
      <c r="J322" s="45" t="str">
        <f t="shared" si="9"/>
        <v/>
      </c>
    </row>
    <row r="323" spans="2:10" x14ac:dyDescent="0.3">
      <c r="B323" s="53" t="s">
        <v>368</v>
      </c>
      <c r="C323" s="151"/>
      <c r="D323" s="152"/>
      <c r="E323" s="112"/>
      <c r="F323" s="100">
        <f>E323*'Supporting data'!$S$5</f>
        <v>0</v>
      </c>
      <c r="G323" s="40"/>
      <c r="H323" s="92">
        <f>IFERROR(VLOOKUP(G323,'Supporting data'!$I$15:$J$182,2,FALSE)*Výjezdy!F323,0)</f>
        <v>0</v>
      </c>
      <c r="I323" s="32">
        <f t="shared" si="8"/>
        <v>0</v>
      </c>
      <c r="J323" s="45" t="str">
        <f t="shared" si="9"/>
        <v/>
      </c>
    </row>
    <row r="324" spans="2:10" x14ac:dyDescent="0.3">
      <c r="B324" s="53" t="s">
        <v>369</v>
      </c>
      <c r="C324" s="151"/>
      <c r="D324" s="152"/>
      <c r="E324" s="112"/>
      <c r="F324" s="100">
        <f>E324*'Supporting data'!$S$5</f>
        <v>0</v>
      </c>
      <c r="G324" s="40"/>
      <c r="H324" s="92">
        <f>IFERROR(VLOOKUP(G324,'Supporting data'!$I$15:$J$182,2,FALSE)*Výjezdy!F324,0)</f>
        <v>0</v>
      </c>
      <c r="I324" s="32">
        <f t="shared" si="8"/>
        <v>0</v>
      </c>
      <c r="J324" s="45" t="str">
        <f t="shared" si="9"/>
        <v/>
      </c>
    </row>
    <row r="325" spans="2:10" x14ac:dyDescent="0.3">
      <c r="B325" s="53" t="s">
        <v>370</v>
      </c>
      <c r="C325" s="151"/>
      <c r="D325" s="152"/>
      <c r="E325" s="112"/>
      <c r="F325" s="100">
        <f>E325*'Supporting data'!$S$5</f>
        <v>0</v>
      </c>
      <c r="G325" s="40"/>
      <c r="H325" s="92">
        <f>IFERROR(VLOOKUP(G325,'Supporting data'!$I$15:$J$182,2,FALSE)*Výjezdy!F325,0)</f>
        <v>0</v>
      </c>
      <c r="I325" s="32">
        <f t="shared" si="8"/>
        <v>0</v>
      </c>
      <c r="J325" s="45" t="str">
        <f t="shared" si="9"/>
        <v/>
      </c>
    </row>
    <row r="326" spans="2:10" x14ac:dyDescent="0.3">
      <c r="B326" s="53" t="s">
        <v>371</v>
      </c>
      <c r="C326" s="151"/>
      <c r="D326" s="152"/>
      <c r="E326" s="112"/>
      <c r="F326" s="100">
        <f>E326*'Supporting data'!$S$5</f>
        <v>0</v>
      </c>
      <c r="G326" s="40"/>
      <c r="H326" s="92">
        <f>IFERROR(VLOOKUP(G326,'Supporting data'!$I$15:$J$182,2,FALSE)*Výjezdy!F326,0)</f>
        <v>0</v>
      </c>
      <c r="I326" s="32">
        <f t="shared" si="8"/>
        <v>0</v>
      </c>
      <c r="J326" s="45" t="str">
        <f t="shared" si="9"/>
        <v/>
      </c>
    </row>
    <row r="327" spans="2:10" x14ac:dyDescent="0.3">
      <c r="B327" s="53" t="s">
        <v>372</v>
      </c>
      <c r="C327" s="151"/>
      <c r="D327" s="152"/>
      <c r="E327" s="112"/>
      <c r="F327" s="100">
        <f>E327*'Supporting data'!$S$5</f>
        <v>0</v>
      </c>
      <c r="G327" s="40"/>
      <c r="H327" s="92">
        <f>IFERROR(VLOOKUP(G327,'Supporting data'!$I$15:$J$182,2,FALSE)*Výjezdy!F327,0)</f>
        <v>0</v>
      </c>
      <c r="I327" s="32">
        <f t="shared" si="8"/>
        <v>0</v>
      </c>
      <c r="J327" s="45" t="str">
        <f t="shared" si="9"/>
        <v/>
      </c>
    </row>
    <row r="328" spans="2:10" x14ac:dyDescent="0.3">
      <c r="B328" s="53" t="s">
        <v>373</v>
      </c>
      <c r="C328" s="151"/>
      <c r="D328" s="152"/>
      <c r="E328" s="112"/>
      <c r="F328" s="100">
        <f>E328*'Supporting data'!$S$5</f>
        <v>0</v>
      </c>
      <c r="G328" s="40"/>
      <c r="H328" s="92">
        <f>IFERROR(VLOOKUP(G328,'Supporting data'!$I$15:$J$182,2,FALSE)*Výjezdy!F328,0)</f>
        <v>0</v>
      </c>
      <c r="I328" s="32">
        <f t="shared" si="8"/>
        <v>0</v>
      </c>
      <c r="J328" s="45" t="str">
        <f t="shared" si="9"/>
        <v/>
      </c>
    </row>
    <row r="329" spans="2:10" x14ac:dyDescent="0.3">
      <c r="B329" s="53" t="s">
        <v>374</v>
      </c>
      <c r="C329" s="151"/>
      <c r="D329" s="152"/>
      <c r="E329" s="112"/>
      <c r="F329" s="100">
        <f>E329*'Supporting data'!$S$5</f>
        <v>0</v>
      </c>
      <c r="G329" s="40"/>
      <c r="H329" s="92">
        <f>IFERROR(VLOOKUP(G329,'Supporting data'!$I$15:$J$182,2,FALSE)*Výjezdy!F329,0)</f>
        <v>0</v>
      </c>
      <c r="I329" s="32">
        <f t="shared" si="8"/>
        <v>0</v>
      </c>
      <c r="J329" s="45" t="str">
        <f t="shared" si="9"/>
        <v/>
      </c>
    </row>
    <row r="330" spans="2:10" x14ac:dyDescent="0.3">
      <c r="B330" s="53" t="s">
        <v>375</v>
      </c>
      <c r="C330" s="151"/>
      <c r="D330" s="152"/>
      <c r="E330" s="112"/>
      <c r="F330" s="100">
        <f>E330*'Supporting data'!$S$5</f>
        <v>0</v>
      </c>
      <c r="G330" s="40"/>
      <c r="H330" s="92">
        <f>IFERROR(VLOOKUP(G330,'Supporting data'!$I$15:$J$182,2,FALSE)*Výjezdy!F330,0)</f>
        <v>0</v>
      </c>
      <c r="I330" s="32">
        <f t="shared" si="8"/>
        <v>0</v>
      </c>
      <c r="J330" s="45" t="str">
        <f t="shared" si="9"/>
        <v/>
      </c>
    </row>
    <row r="331" spans="2:10" x14ac:dyDescent="0.3">
      <c r="B331" s="53" t="s">
        <v>376</v>
      </c>
      <c r="C331" s="151"/>
      <c r="D331" s="152"/>
      <c r="E331" s="112"/>
      <c r="F331" s="100">
        <f>E331*'Supporting data'!$S$5</f>
        <v>0</v>
      </c>
      <c r="G331" s="40"/>
      <c r="H331" s="92">
        <f>IFERROR(VLOOKUP(G331,'Supporting data'!$I$15:$J$182,2,FALSE)*Výjezdy!F331,0)</f>
        <v>0</v>
      </c>
      <c r="I331" s="32">
        <f t="shared" ref="I331:I394" si="10">IF(H331&gt;0,IF(ISTEXT(C331)=TRUE,0,1),0)</f>
        <v>0</v>
      </c>
      <c r="J331" s="45" t="str">
        <f t="shared" ref="J331:J394" si="11">IF(H331&gt;0,1,"")</f>
        <v/>
      </c>
    </row>
    <row r="332" spans="2:10" x14ac:dyDescent="0.3">
      <c r="B332" s="53" t="s">
        <v>377</v>
      </c>
      <c r="C332" s="151"/>
      <c r="D332" s="152"/>
      <c r="E332" s="112"/>
      <c r="F332" s="100">
        <f>E332*'Supporting data'!$S$5</f>
        <v>0</v>
      </c>
      <c r="G332" s="40"/>
      <c r="H332" s="92">
        <f>IFERROR(VLOOKUP(G332,'Supporting data'!$I$15:$J$182,2,FALSE)*Výjezdy!F332,0)</f>
        <v>0</v>
      </c>
      <c r="I332" s="32">
        <f t="shared" si="10"/>
        <v>0</v>
      </c>
      <c r="J332" s="45" t="str">
        <f t="shared" si="11"/>
        <v/>
      </c>
    </row>
    <row r="333" spans="2:10" x14ac:dyDescent="0.3">
      <c r="B333" s="53" t="s">
        <v>378</v>
      </c>
      <c r="C333" s="151"/>
      <c r="D333" s="152"/>
      <c r="E333" s="112"/>
      <c r="F333" s="100">
        <f>E333*'Supporting data'!$S$5</f>
        <v>0</v>
      </c>
      <c r="G333" s="40"/>
      <c r="H333" s="92">
        <f>IFERROR(VLOOKUP(G333,'Supporting data'!$I$15:$J$182,2,FALSE)*Výjezdy!F333,0)</f>
        <v>0</v>
      </c>
      <c r="I333" s="32">
        <f t="shared" si="10"/>
        <v>0</v>
      </c>
      <c r="J333" s="45" t="str">
        <f t="shared" si="11"/>
        <v/>
      </c>
    </row>
    <row r="334" spans="2:10" x14ac:dyDescent="0.3">
      <c r="B334" s="53" t="s">
        <v>379</v>
      </c>
      <c r="C334" s="151"/>
      <c r="D334" s="152"/>
      <c r="E334" s="112"/>
      <c r="F334" s="100">
        <f>E334*'Supporting data'!$S$5</f>
        <v>0</v>
      </c>
      <c r="G334" s="40"/>
      <c r="H334" s="92">
        <f>IFERROR(VLOOKUP(G334,'Supporting data'!$I$15:$J$182,2,FALSE)*Výjezdy!F334,0)</f>
        <v>0</v>
      </c>
      <c r="I334" s="32">
        <f t="shared" si="10"/>
        <v>0</v>
      </c>
      <c r="J334" s="45" t="str">
        <f t="shared" si="11"/>
        <v/>
      </c>
    </row>
    <row r="335" spans="2:10" x14ac:dyDescent="0.3">
      <c r="B335" s="53" t="s">
        <v>380</v>
      </c>
      <c r="C335" s="151"/>
      <c r="D335" s="152"/>
      <c r="E335" s="112"/>
      <c r="F335" s="100">
        <f>E335*'Supporting data'!$S$5</f>
        <v>0</v>
      </c>
      <c r="G335" s="40"/>
      <c r="H335" s="92">
        <f>IFERROR(VLOOKUP(G335,'Supporting data'!$I$15:$J$182,2,FALSE)*Výjezdy!F335,0)</f>
        <v>0</v>
      </c>
      <c r="I335" s="32">
        <f t="shared" si="10"/>
        <v>0</v>
      </c>
      <c r="J335" s="45" t="str">
        <f t="shared" si="11"/>
        <v/>
      </c>
    </row>
    <row r="336" spans="2:10" x14ac:dyDescent="0.3">
      <c r="B336" s="53" t="s">
        <v>381</v>
      </c>
      <c r="C336" s="151"/>
      <c r="D336" s="152"/>
      <c r="E336" s="112"/>
      <c r="F336" s="100">
        <f>E336*'Supporting data'!$S$5</f>
        <v>0</v>
      </c>
      <c r="G336" s="40"/>
      <c r="H336" s="92">
        <f>IFERROR(VLOOKUP(G336,'Supporting data'!$I$15:$J$182,2,FALSE)*Výjezdy!F336,0)</f>
        <v>0</v>
      </c>
      <c r="I336" s="32">
        <f t="shared" si="10"/>
        <v>0</v>
      </c>
      <c r="J336" s="45" t="str">
        <f t="shared" si="11"/>
        <v/>
      </c>
    </row>
    <row r="337" spans="2:10" x14ac:dyDescent="0.3">
      <c r="B337" s="53" t="s">
        <v>382</v>
      </c>
      <c r="C337" s="151"/>
      <c r="D337" s="152"/>
      <c r="E337" s="112"/>
      <c r="F337" s="100">
        <f>E337*'Supporting data'!$S$5</f>
        <v>0</v>
      </c>
      <c r="G337" s="40"/>
      <c r="H337" s="92">
        <f>IFERROR(VLOOKUP(G337,'Supporting data'!$I$15:$J$182,2,FALSE)*Výjezdy!F337,0)</f>
        <v>0</v>
      </c>
      <c r="I337" s="32">
        <f t="shared" si="10"/>
        <v>0</v>
      </c>
      <c r="J337" s="45" t="str">
        <f t="shared" si="11"/>
        <v/>
      </c>
    </row>
    <row r="338" spans="2:10" x14ac:dyDescent="0.3">
      <c r="B338" s="53" t="s">
        <v>383</v>
      </c>
      <c r="C338" s="151"/>
      <c r="D338" s="152"/>
      <c r="E338" s="112"/>
      <c r="F338" s="100">
        <f>E338*'Supporting data'!$S$5</f>
        <v>0</v>
      </c>
      <c r="G338" s="40"/>
      <c r="H338" s="92">
        <f>IFERROR(VLOOKUP(G338,'Supporting data'!$I$15:$J$182,2,FALSE)*Výjezdy!F338,0)</f>
        <v>0</v>
      </c>
      <c r="I338" s="32">
        <f t="shared" si="10"/>
        <v>0</v>
      </c>
      <c r="J338" s="45" t="str">
        <f t="shared" si="11"/>
        <v/>
      </c>
    </row>
    <row r="339" spans="2:10" x14ac:dyDescent="0.3">
      <c r="B339" s="53" t="s">
        <v>384</v>
      </c>
      <c r="C339" s="151"/>
      <c r="D339" s="152"/>
      <c r="E339" s="112"/>
      <c r="F339" s="100">
        <f>E339*'Supporting data'!$S$5</f>
        <v>0</v>
      </c>
      <c r="G339" s="40"/>
      <c r="H339" s="92">
        <f>IFERROR(VLOOKUP(G339,'Supporting data'!$I$15:$J$182,2,FALSE)*Výjezdy!F339,0)</f>
        <v>0</v>
      </c>
      <c r="I339" s="32">
        <f t="shared" si="10"/>
        <v>0</v>
      </c>
      <c r="J339" s="45" t="str">
        <f t="shared" si="11"/>
        <v/>
      </c>
    </row>
    <row r="340" spans="2:10" x14ac:dyDescent="0.3">
      <c r="B340" s="53" t="s">
        <v>385</v>
      </c>
      <c r="C340" s="151"/>
      <c r="D340" s="152"/>
      <c r="E340" s="112"/>
      <c r="F340" s="100">
        <f>E340*'Supporting data'!$S$5</f>
        <v>0</v>
      </c>
      <c r="G340" s="40"/>
      <c r="H340" s="92">
        <f>IFERROR(VLOOKUP(G340,'Supporting data'!$I$15:$J$182,2,FALSE)*Výjezdy!F340,0)</f>
        <v>0</v>
      </c>
      <c r="I340" s="32">
        <f t="shared" si="10"/>
        <v>0</v>
      </c>
      <c r="J340" s="45" t="str">
        <f t="shared" si="11"/>
        <v/>
      </c>
    </row>
    <row r="341" spans="2:10" x14ac:dyDescent="0.3">
      <c r="B341" s="53" t="s">
        <v>386</v>
      </c>
      <c r="C341" s="151"/>
      <c r="D341" s="152"/>
      <c r="E341" s="112"/>
      <c r="F341" s="100">
        <f>E341*'Supporting data'!$S$5</f>
        <v>0</v>
      </c>
      <c r="G341" s="40"/>
      <c r="H341" s="92">
        <f>IFERROR(VLOOKUP(G341,'Supporting data'!$I$15:$J$182,2,FALSE)*Výjezdy!F341,0)</f>
        <v>0</v>
      </c>
      <c r="I341" s="32">
        <f t="shared" si="10"/>
        <v>0</v>
      </c>
      <c r="J341" s="45" t="str">
        <f t="shared" si="11"/>
        <v/>
      </c>
    </row>
    <row r="342" spans="2:10" x14ac:dyDescent="0.3">
      <c r="B342" s="53" t="s">
        <v>387</v>
      </c>
      <c r="C342" s="151"/>
      <c r="D342" s="152"/>
      <c r="E342" s="112"/>
      <c r="F342" s="100">
        <f>E342*'Supporting data'!$S$5</f>
        <v>0</v>
      </c>
      <c r="G342" s="40"/>
      <c r="H342" s="92">
        <f>IFERROR(VLOOKUP(G342,'Supporting data'!$I$15:$J$182,2,FALSE)*Výjezdy!F342,0)</f>
        <v>0</v>
      </c>
      <c r="I342" s="32">
        <f t="shared" si="10"/>
        <v>0</v>
      </c>
      <c r="J342" s="45" t="str">
        <f t="shared" si="11"/>
        <v/>
      </c>
    </row>
    <row r="343" spans="2:10" x14ac:dyDescent="0.3">
      <c r="B343" s="53" t="s">
        <v>388</v>
      </c>
      <c r="C343" s="151"/>
      <c r="D343" s="152"/>
      <c r="E343" s="112"/>
      <c r="F343" s="100">
        <f>E343*'Supporting data'!$S$5</f>
        <v>0</v>
      </c>
      <c r="G343" s="40"/>
      <c r="H343" s="92">
        <f>IFERROR(VLOOKUP(G343,'Supporting data'!$I$15:$J$182,2,FALSE)*Výjezdy!F343,0)</f>
        <v>0</v>
      </c>
      <c r="I343" s="32">
        <f t="shared" si="10"/>
        <v>0</v>
      </c>
      <c r="J343" s="45" t="str">
        <f t="shared" si="11"/>
        <v/>
      </c>
    </row>
    <row r="344" spans="2:10" x14ac:dyDescent="0.3">
      <c r="B344" s="53" t="s">
        <v>389</v>
      </c>
      <c r="C344" s="151"/>
      <c r="D344" s="152"/>
      <c r="E344" s="112"/>
      <c r="F344" s="100">
        <f>E344*'Supporting data'!$S$5</f>
        <v>0</v>
      </c>
      <c r="G344" s="40"/>
      <c r="H344" s="92">
        <f>IFERROR(VLOOKUP(G344,'Supporting data'!$I$15:$J$182,2,FALSE)*Výjezdy!F344,0)</f>
        <v>0</v>
      </c>
      <c r="I344" s="32">
        <f t="shared" si="10"/>
        <v>0</v>
      </c>
      <c r="J344" s="45" t="str">
        <f t="shared" si="11"/>
        <v/>
      </c>
    </row>
    <row r="345" spans="2:10" x14ac:dyDescent="0.3">
      <c r="B345" s="53" t="s">
        <v>390</v>
      </c>
      <c r="C345" s="151"/>
      <c r="D345" s="152"/>
      <c r="E345" s="112"/>
      <c r="F345" s="100">
        <f>E345*'Supporting data'!$S$5</f>
        <v>0</v>
      </c>
      <c r="G345" s="40"/>
      <c r="H345" s="92">
        <f>IFERROR(VLOOKUP(G345,'Supporting data'!$I$15:$J$182,2,FALSE)*Výjezdy!F345,0)</f>
        <v>0</v>
      </c>
      <c r="I345" s="32">
        <f t="shared" si="10"/>
        <v>0</v>
      </c>
      <c r="J345" s="45" t="str">
        <f t="shared" si="11"/>
        <v/>
      </c>
    </row>
    <row r="346" spans="2:10" x14ac:dyDescent="0.3">
      <c r="B346" s="53" t="s">
        <v>391</v>
      </c>
      <c r="C346" s="151"/>
      <c r="D346" s="152"/>
      <c r="E346" s="112"/>
      <c r="F346" s="100">
        <f>E346*'Supporting data'!$S$5</f>
        <v>0</v>
      </c>
      <c r="G346" s="40"/>
      <c r="H346" s="92">
        <f>IFERROR(VLOOKUP(G346,'Supporting data'!$I$15:$J$182,2,FALSE)*Výjezdy!F346,0)</f>
        <v>0</v>
      </c>
      <c r="I346" s="32">
        <f t="shared" si="10"/>
        <v>0</v>
      </c>
      <c r="J346" s="45" t="str">
        <f t="shared" si="11"/>
        <v/>
      </c>
    </row>
    <row r="347" spans="2:10" x14ac:dyDescent="0.3">
      <c r="B347" s="53" t="s">
        <v>392</v>
      </c>
      <c r="C347" s="151"/>
      <c r="D347" s="152"/>
      <c r="E347" s="112"/>
      <c r="F347" s="100">
        <f>E347*'Supporting data'!$S$5</f>
        <v>0</v>
      </c>
      <c r="G347" s="40"/>
      <c r="H347" s="92">
        <f>IFERROR(VLOOKUP(G347,'Supporting data'!$I$15:$J$182,2,FALSE)*Výjezdy!F347,0)</f>
        <v>0</v>
      </c>
      <c r="I347" s="32">
        <f t="shared" si="10"/>
        <v>0</v>
      </c>
      <c r="J347" s="45" t="str">
        <f t="shared" si="11"/>
        <v/>
      </c>
    </row>
    <row r="348" spans="2:10" x14ac:dyDescent="0.3">
      <c r="B348" s="53" t="s">
        <v>393</v>
      </c>
      <c r="C348" s="151"/>
      <c r="D348" s="152"/>
      <c r="E348" s="112"/>
      <c r="F348" s="100">
        <f>E348*'Supporting data'!$S$5</f>
        <v>0</v>
      </c>
      <c r="G348" s="40"/>
      <c r="H348" s="92">
        <f>IFERROR(VLOOKUP(G348,'Supporting data'!$I$15:$J$182,2,FALSE)*Výjezdy!F348,0)</f>
        <v>0</v>
      </c>
      <c r="I348" s="32">
        <f t="shared" si="10"/>
        <v>0</v>
      </c>
      <c r="J348" s="45" t="str">
        <f t="shared" si="11"/>
        <v/>
      </c>
    </row>
    <row r="349" spans="2:10" x14ac:dyDescent="0.3">
      <c r="B349" s="53" t="s">
        <v>394</v>
      </c>
      <c r="C349" s="151"/>
      <c r="D349" s="152"/>
      <c r="E349" s="112"/>
      <c r="F349" s="100">
        <f>E349*'Supporting data'!$S$5</f>
        <v>0</v>
      </c>
      <c r="G349" s="40"/>
      <c r="H349" s="92">
        <f>IFERROR(VLOOKUP(G349,'Supporting data'!$I$15:$J$182,2,FALSE)*Výjezdy!F349,0)</f>
        <v>0</v>
      </c>
      <c r="I349" s="32">
        <f t="shared" si="10"/>
        <v>0</v>
      </c>
      <c r="J349" s="45" t="str">
        <f t="shared" si="11"/>
        <v/>
      </c>
    </row>
    <row r="350" spans="2:10" x14ac:dyDescent="0.3">
      <c r="B350" s="53" t="s">
        <v>395</v>
      </c>
      <c r="C350" s="151"/>
      <c r="D350" s="152"/>
      <c r="E350" s="112"/>
      <c r="F350" s="100">
        <f>E350*'Supporting data'!$S$5</f>
        <v>0</v>
      </c>
      <c r="G350" s="40"/>
      <c r="H350" s="92">
        <f>IFERROR(VLOOKUP(G350,'Supporting data'!$I$15:$J$182,2,FALSE)*Výjezdy!F350,0)</f>
        <v>0</v>
      </c>
      <c r="I350" s="32">
        <f t="shared" si="10"/>
        <v>0</v>
      </c>
      <c r="J350" s="45" t="str">
        <f t="shared" si="11"/>
        <v/>
      </c>
    </row>
    <row r="351" spans="2:10" x14ac:dyDescent="0.3">
      <c r="B351" s="53" t="s">
        <v>396</v>
      </c>
      <c r="C351" s="151"/>
      <c r="D351" s="152"/>
      <c r="E351" s="112"/>
      <c r="F351" s="100">
        <f>E351*'Supporting data'!$S$5</f>
        <v>0</v>
      </c>
      <c r="G351" s="40"/>
      <c r="H351" s="92">
        <f>IFERROR(VLOOKUP(G351,'Supporting data'!$I$15:$J$182,2,FALSE)*Výjezdy!F351,0)</f>
        <v>0</v>
      </c>
      <c r="I351" s="32">
        <f t="shared" si="10"/>
        <v>0</v>
      </c>
      <c r="J351" s="45" t="str">
        <f t="shared" si="11"/>
        <v/>
      </c>
    </row>
    <row r="352" spans="2:10" x14ac:dyDescent="0.3">
      <c r="B352" s="53" t="s">
        <v>397</v>
      </c>
      <c r="C352" s="151"/>
      <c r="D352" s="152"/>
      <c r="E352" s="112"/>
      <c r="F352" s="100">
        <f>E352*'Supporting data'!$S$5</f>
        <v>0</v>
      </c>
      <c r="G352" s="40"/>
      <c r="H352" s="92">
        <f>IFERROR(VLOOKUP(G352,'Supporting data'!$I$15:$J$182,2,FALSE)*Výjezdy!F352,0)</f>
        <v>0</v>
      </c>
      <c r="I352" s="32">
        <f t="shared" si="10"/>
        <v>0</v>
      </c>
      <c r="J352" s="45" t="str">
        <f t="shared" si="11"/>
        <v/>
      </c>
    </row>
    <row r="353" spans="2:10" x14ac:dyDescent="0.3">
      <c r="B353" s="53" t="s">
        <v>398</v>
      </c>
      <c r="C353" s="151"/>
      <c r="D353" s="152"/>
      <c r="E353" s="112"/>
      <c r="F353" s="100">
        <f>E353*'Supporting data'!$S$5</f>
        <v>0</v>
      </c>
      <c r="G353" s="40"/>
      <c r="H353" s="92">
        <f>IFERROR(VLOOKUP(G353,'Supporting data'!$I$15:$J$182,2,FALSE)*Výjezdy!F353,0)</f>
        <v>0</v>
      </c>
      <c r="I353" s="32">
        <f t="shared" si="10"/>
        <v>0</v>
      </c>
      <c r="J353" s="45" t="str">
        <f t="shared" si="11"/>
        <v/>
      </c>
    </row>
    <row r="354" spans="2:10" x14ac:dyDescent="0.3">
      <c r="B354" s="53" t="s">
        <v>399</v>
      </c>
      <c r="C354" s="151"/>
      <c r="D354" s="152"/>
      <c r="E354" s="112"/>
      <c r="F354" s="100">
        <f>E354*'Supporting data'!$S$5</f>
        <v>0</v>
      </c>
      <c r="G354" s="40"/>
      <c r="H354" s="92">
        <f>IFERROR(VLOOKUP(G354,'Supporting data'!$I$15:$J$182,2,FALSE)*Výjezdy!F354,0)</f>
        <v>0</v>
      </c>
      <c r="I354" s="32">
        <f t="shared" si="10"/>
        <v>0</v>
      </c>
      <c r="J354" s="45" t="str">
        <f t="shared" si="11"/>
        <v/>
      </c>
    </row>
    <row r="355" spans="2:10" x14ac:dyDescent="0.3">
      <c r="B355" s="53" t="s">
        <v>400</v>
      </c>
      <c r="C355" s="151"/>
      <c r="D355" s="152"/>
      <c r="E355" s="112"/>
      <c r="F355" s="100">
        <f>E355*'Supporting data'!$S$5</f>
        <v>0</v>
      </c>
      <c r="G355" s="40"/>
      <c r="H355" s="92">
        <f>IFERROR(VLOOKUP(G355,'Supporting data'!$I$15:$J$182,2,FALSE)*Výjezdy!F355,0)</f>
        <v>0</v>
      </c>
      <c r="I355" s="32">
        <f t="shared" si="10"/>
        <v>0</v>
      </c>
      <c r="J355" s="45" t="str">
        <f t="shared" si="11"/>
        <v/>
      </c>
    </row>
    <row r="356" spans="2:10" x14ac:dyDescent="0.3">
      <c r="B356" s="53" t="s">
        <v>401</v>
      </c>
      <c r="C356" s="151"/>
      <c r="D356" s="152"/>
      <c r="E356" s="112"/>
      <c r="F356" s="100">
        <f>E356*'Supporting data'!$S$5</f>
        <v>0</v>
      </c>
      <c r="G356" s="40"/>
      <c r="H356" s="92">
        <f>IFERROR(VLOOKUP(G356,'Supporting data'!$I$15:$J$182,2,FALSE)*Výjezdy!F356,0)</f>
        <v>0</v>
      </c>
      <c r="I356" s="32">
        <f t="shared" si="10"/>
        <v>0</v>
      </c>
      <c r="J356" s="45" t="str">
        <f t="shared" si="11"/>
        <v/>
      </c>
    </row>
    <row r="357" spans="2:10" x14ac:dyDescent="0.3">
      <c r="B357" s="53" t="s">
        <v>402</v>
      </c>
      <c r="C357" s="151"/>
      <c r="D357" s="152"/>
      <c r="E357" s="112"/>
      <c r="F357" s="100">
        <f>E357*'Supporting data'!$S$5</f>
        <v>0</v>
      </c>
      <c r="G357" s="40"/>
      <c r="H357" s="92">
        <f>IFERROR(VLOOKUP(G357,'Supporting data'!$I$15:$J$182,2,FALSE)*Výjezdy!F357,0)</f>
        <v>0</v>
      </c>
      <c r="I357" s="32">
        <f t="shared" si="10"/>
        <v>0</v>
      </c>
      <c r="J357" s="45" t="str">
        <f t="shared" si="11"/>
        <v/>
      </c>
    </row>
    <row r="358" spans="2:10" x14ac:dyDescent="0.3">
      <c r="B358" s="53" t="s">
        <v>403</v>
      </c>
      <c r="C358" s="151"/>
      <c r="D358" s="152"/>
      <c r="E358" s="112"/>
      <c r="F358" s="100">
        <f>E358*'Supporting data'!$S$5</f>
        <v>0</v>
      </c>
      <c r="G358" s="40"/>
      <c r="H358" s="92">
        <f>IFERROR(VLOOKUP(G358,'Supporting data'!$I$15:$J$182,2,FALSE)*Výjezdy!F358,0)</f>
        <v>0</v>
      </c>
      <c r="I358" s="32">
        <f t="shared" si="10"/>
        <v>0</v>
      </c>
      <c r="J358" s="45" t="str">
        <f t="shared" si="11"/>
        <v/>
      </c>
    </row>
    <row r="359" spans="2:10" x14ac:dyDescent="0.3">
      <c r="B359" s="53" t="s">
        <v>404</v>
      </c>
      <c r="C359" s="151"/>
      <c r="D359" s="152"/>
      <c r="E359" s="112"/>
      <c r="F359" s="100">
        <f>E359*'Supporting data'!$S$5</f>
        <v>0</v>
      </c>
      <c r="G359" s="40"/>
      <c r="H359" s="92">
        <f>IFERROR(VLOOKUP(G359,'Supporting data'!$I$15:$J$182,2,FALSE)*Výjezdy!F359,0)</f>
        <v>0</v>
      </c>
      <c r="I359" s="32">
        <f t="shared" si="10"/>
        <v>0</v>
      </c>
      <c r="J359" s="45" t="str">
        <f t="shared" si="11"/>
        <v/>
      </c>
    </row>
    <row r="360" spans="2:10" x14ac:dyDescent="0.3">
      <c r="B360" s="53" t="s">
        <v>405</v>
      </c>
      <c r="C360" s="151"/>
      <c r="D360" s="152"/>
      <c r="E360" s="112"/>
      <c r="F360" s="100">
        <f>E360*'Supporting data'!$S$5</f>
        <v>0</v>
      </c>
      <c r="G360" s="40"/>
      <c r="H360" s="92">
        <f>IFERROR(VLOOKUP(G360,'Supporting data'!$I$15:$J$182,2,FALSE)*Výjezdy!F360,0)</f>
        <v>0</v>
      </c>
      <c r="I360" s="32">
        <f t="shared" si="10"/>
        <v>0</v>
      </c>
      <c r="J360" s="45" t="str">
        <f t="shared" si="11"/>
        <v/>
      </c>
    </row>
    <row r="361" spans="2:10" x14ac:dyDescent="0.3">
      <c r="B361" s="53" t="s">
        <v>406</v>
      </c>
      <c r="C361" s="151"/>
      <c r="D361" s="152"/>
      <c r="E361" s="112"/>
      <c r="F361" s="100">
        <f>E361*'Supporting data'!$S$5</f>
        <v>0</v>
      </c>
      <c r="G361" s="40"/>
      <c r="H361" s="92">
        <f>IFERROR(VLOOKUP(G361,'Supporting data'!$I$15:$J$182,2,FALSE)*Výjezdy!F361,0)</f>
        <v>0</v>
      </c>
      <c r="I361" s="32">
        <f t="shared" si="10"/>
        <v>0</v>
      </c>
      <c r="J361" s="45" t="str">
        <f t="shared" si="11"/>
        <v/>
      </c>
    </row>
    <row r="362" spans="2:10" x14ac:dyDescent="0.3">
      <c r="B362" s="53" t="s">
        <v>407</v>
      </c>
      <c r="C362" s="151"/>
      <c r="D362" s="152"/>
      <c r="E362" s="112"/>
      <c r="F362" s="100">
        <f>E362*'Supporting data'!$S$5</f>
        <v>0</v>
      </c>
      <c r="G362" s="40"/>
      <c r="H362" s="92">
        <f>IFERROR(VLOOKUP(G362,'Supporting data'!$I$15:$J$182,2,FALSE)*Výjezdy!F362,0)</f>
        <v>0</v>
      </c>
      <c r="I362" s="32">
        <f t="shared" si="10"/>
        <v>0</v>
      </c>
      <c r="J362" s="45" t="str">
        <f t="shared" si="11"/>
        <v/>
      </c>
    </row>
    <row r="363" spans="2:10" x14ac:dyDescent="0.3">
      <c r="B363" s="53" t="s">
        <v>408</v>
      </c>
      <c r="C363" s="151"/>
      <c r="D363" s="152"/>
      <c r="E363" s="112"/>
      <c r="F363" s="100">
        <f>E363*'Supporting data'!$S$5</f>
        <v>0</v>
      </c>
      <c r="G363" s="40"/>
      <c r="H363" s="92">
        <f>IFERROR(VLOOKUP(G363,'Supporting data'!$I$15:$J$182,2,FALSE)*Výjezdy!F363,0)</f>
        <v>0</v>
      </c>
      <c r="I363" s="32">
        <f t="shared" si="10"/>
        <v>0</v>
      </c>
      <c r="J363" s="45" t="str">
        <f t="shared" si="11"/>
        <v/>
      </c>
    </row>
    <row r="364" spans="2:10" x14ac:dyDescent="0.3">
      <c r="B364" s="53" t="s">
        <v>409</v>
      </c>
      <c r="C364" s="151"/>
      <c r="D364" s="152"/>
      <c r="E364" s="112"/>
      <c r="F364" s="100">
        <f>E364*'Supporting data'!$S$5</f>
        <v>0</v>
      </c>
      <c r="G364" s="40"/>
      <c r="H364" s="92">
        <f>IFERROR(VLOOKUP(G364,'Supporting data'!$I$15:$J$182,2,FALSE)*Výjezdy!F364,0)</f>
        <v>0</v>
      </c>
      <c r="I364" s="32">
        <f t="shared" si="10"/>
        <v>0</v>
      </c>
      <c r="J364" s="45" t="str">
        <f t="shared" si="11"/>
        <v/>
      </c>
    </row>
    <row r="365" spans="2:10" x14ac:dyDescent="0.3">
      <c r="B365" s="53" t="s">
        <v>410</v>
      </c>
      <c r="C365" s="151"/>
      <c r="D365" s="152"/>
      <c r="E365" s="112"/>
      <c r="F365" s="100">
        <f>E365*'Supporting data'!$S$5</f>
        <v>0</v>
      </c>
      <c r="G365" s="40"/>
      <c r="H365" s="92">
        <f>IFERROR(VLOOKUP(G365,'Supporting data'!$I$15:$J$182,2,FALSE)*Výjezdy!F365,0)</f>
        <v>0</v>
      </c>
      <c r="I365" s="32">
        <f t="shared" si="10"/>
        <v>0</v>
      </c>
      <c r="J365" s="45" t="str">
        <f t="shared" si="11"/>
        <v/>
      </c>
    </row>
    <row r="366" spans="2:10" x14ac:dyDescent="0.3">
      <c r="B366" s="53" t="s">
        <v>411</v>
      </c>
      <c r="C366" s="151"/>
      <c r="D366" s="152"/>
      <c r="E366" s="112"/>
      <c r="F366" s="100">
        <f>E366*'Supporting data'!$S$5</f>
        <v>0</v>
      </c>
      <c r="G366" s="40"/>
      <c r="H366" s="92">
        <f>IFERROR(VLOOKUP(G366,'Supporting data'!$I$15:$J$182,2,FALSE)*Výjezdy!F366,0)</f>
        <v>0</v>
      </c>
      <c r="I366" s="32">
        <f t="shared" si="10"/>
        <v>0</v>
      </c>
      <c r="J366" s="45" t="str">
        <f t="shared" si="11"/>
        <v/>
      </c>
    </row>
    <row r="367" spans="2:10" x14ac:dyDescent="0.3">
      <c r="B367" s="53" t="s">
        <v>412</v>
      </c>
      <c r="C367" s="151"/>
      <c r="D367" s="152"/>
      <c r="E367" s="112"/>
      <c r="F367" s="100">
        <f>E367*'Supporting data'!$S$5</f>
        <v>0</v>
      </c>
      <c r="G367" s="40"/>
      <c r="H367" s="92">
        <f>IFERROR(VLOOKUP(G367,'Supporting data'!$I$15:$J$182,2,FALSE)*Výjezdy!F367,0)</f>
        <v>0</v>
      </c>
      <c r="I367" s="32">
        <f t="shared" si="10"/>
        <v>0</v>
      </c>
      <c r="J367" s="45" t="str">
        <f t="shared" si="11"/>
        <v/>
      </c>
    </row>
    <row r="368" spans="2:10" x14ac:dyDescent="0.3">
      <c r="B368" s="53" t="s">
        <v>413</v>
      </c>
      <c r="C368" s="151"/>
      <c r="D368" s="152"/>
      <c r="E368" s="112"/>
      <c r="F368" s="100">
        <f>E368*'Supporting data'!$S$5</f>
        <v>0</v>
      </c>
      <c r="G368" s="40"/>
      <c r="H368" s="92">
        <f>IFERROR(VLOOKUP(G368,'Supporting data'!$I$15:$J$182,2,FALSE)*Výjezdy!F368,0)</f>
        <v>0</v>
      </c>
      <c r="I368" s="32">
        <f t="shared" si="10"/>
        <v>0</v>
      </c>
      <c r="J368" s="45" t="str">
        <f t="shared" si="11"/>
        <v/>
      </c>
    </row>
    <row r="369" spans="2:10" x14ac:dyDescent="0.3">
      <c r="B369" s="53" t="s">
        <v>414</v>
      </c>
      <c r="C369" s="151"/>
      <c r="D369" s="152"/>
      <c r="E369" s="112"/>
      <c r="F369" s="100">
        <f>E369*'Supporting data'!$S$5</f>
        <v>0</v>
      </c>
      <c r="G369" s="40"/>
      <c r="H369" s="92">
        <f>IFERROR(VLOOKUP(G369,'Supporting data'!$I$15:$J$182,2,FALSE)*Výjezdy!F369,0)</f>
        <v>0</v>
      </c>
      <c r="I369" s="32">
        <f t="shared" si="10"/>
        <v>0</v>
      </c>
      <c r="J369" s="45" t="str">
        <f t="shared" si="11"/>
        <v/>
      </c>
    </row>
    <row r="370" spans="2:10" x14ac:dyDescent="0.3">
      <c r="B370" s="53" t="s">
        <v>415</v>
      </c>
      <c r="C370" s="151"/>
      <c r="D370" s="152"/>
      <c r="E370" s="112"/>
      <c r="F370" s="100">
        <f>E370*'Supporting data'!$S$5</f>
        <v>0</v>
      </c>
      <c r="G370" s="40"/>
      <c r="H370" s="92">
        <f>IFERROR(VLOOKUP(G370,'Supporting data'!$I$15:$J$182,2,FALSE)*Výjezdy!F370,0)</f>
        <v>0</v>
      </c>
      <c r="I370" s="32">
        <f t="shared" si="10"/>
        <v>0</v>
      </c>
      <c r="J370" s="45" t="str">
        <f t="shared" si="11"/>
        <v/>
      </c>
    </row>
    <row r="371" spans="2:10" x14ac:dyDescent="0.3">
      <c r="B371" s="53" t="s">
        <v>416</v>
      </c>
      <c r="C371" s="151"/>
      <c r="D371" s="152"/>
      <c r="E371" s="112"/>
      <c r="F371" s="100">
        <f>E371*'Supporting data'!$S$5</f>
        <v>0</v>
      </c>
      <c r="G371" s="40"/>
      <c r="H371" s="92">
        <f>IFERROR(VLOOKUP(G371,'Supporting data'!$I$15:$J$182,2,FALSE)*Výjezdy!F371,0)</f>
        <v>0</v>
      </c>
      <c r="I371" s="32">
        <f t="shared" si="10"/>
        <v>0</v>
      </c>
      <c r="J371" s="45" t="str">
        <f t="shared" si="11"/>
        <v/>
      </c>
    </row>
    <row r="372" spans="2:10" x14ac:dyDescent="0.3">
      <c r="B372" s="53" t="s">
        <v>417</v>
      </c>
      <c r="C372" s="151"/>
      <c r="D372" s="152"/>
      <c r="E372" s="112"/>
      <c r="F372" s="100">
        <f>E372*'Supporting data'!$S$5</f>
        <v>0</v>
      </c>
      <c r="G372" s="40"/>
      <c r="H372" s="92">
        <f>IFERROR(VLOOKUP(G372,'Supporting data'!$I$15:$J$182,2,FALSE)*Výjezdy!F372,0)</f>
        <v>0</v>
      </c>
      <c r="I372" s="32">
        <f t="shared" si="10"/>
        <v>0</v>
      </c>
      <c r="J372" s="45" t="str">
        <f t="shared" si="11"/>
        <v/>
      </c>
    </row>
    <row r="373" spans="2:10" x14ac:dyDescent="0.3">
      <c r="B373" s="53" t="s">
        <v>418</v>
      </c>
      <c r="C373" s="151"/>
      <c r="D373" s="152"/>
      <c r="E373" s="112"/>
      <c r="F373" s="100">
        <f>E373*'Supporting data'!$S$5</f>
        <v>0</v>
      </c>
      <c r="G373" s="40"/>
      <c r="H373" s="92">
        <f>IFERROR(VLOOKUP(G373,'Supporting data'!$I$15:$J$182,2,FALSE)*Výjezdy!F373,0)</f>
        <v>0</v>
      </c>
      <c r="I373" s="32">
        <f t="shared" si="10"/>
        <v>0</v>
      </c>
      <c r="J373" s="45" t="str">
        <f t="shared" si="11"/>
        <v/>
      </c>
    </row>
    <row r="374" spans="2:10" x14ac:dyDescent="0.3">
      <c r="B374" s="53" t="s">
        <v>419</v>
      </c>
      <c r="C374" s="151"/>
      <c r="D374" s="152"/>
      <c r="E374" s="112"/>
      <c r="F374" s="100">
        <f>E374*'Supporting data'!$S$5</f>
        <v>0</v>
      </c>
      <c r="G374" s="40"/>
      <c r="H374" s="92">
        <f>IFERROR(VLOOKUP(G374,'Supporting data'!$I$15:$J$182,2,FALSE)*Výjezdy!F374,0)</f>
        <v>0</v>
      </c>
      <c r="I374" s="32">
        <f t="shared" si="10"/>
        <v>0</v>
      </c>
      <c r="J374" s="45" t="str">
        <f t="shared" si="11"/>
        <v/>
      </c>
    </row>
    <row r="375" spans="2:10" x14ac:dyDescent="0.3">
      <c r="B375" s="53" t="s">
        <v>420</v>
      </c>
      <c r="C375" s="151"/>
      <c r="D375" s="152"/>
      <c r="E375" s="112"/>
      <c r="F375" s="100">
        <f>E375*'Supporting data'!$S$5</f>
        <v>0</v>
      </c>
      <c r="G375" s="40"/>
      <c r="H375" s="92">
        <f>IFERROR(VLOOKUP(G375,'Supporting data'!$I$15:$J$182,2,FALSE)*Výjezdy!F375,0)</f>
        <v>0</v>
      </c>
      <c r="I375" s="32">
        <f t="shared" si="10"/>
        <v>0</v>
      </c>
      <c r="J375" s="45" t="str">
        <f t="shared" si="11"/>
        <v/>
      </c>
    </row>
    <row r="376" spans="2:10" x14ac:dyDescent="0.3">
      <c r="B376" s="53" t="s">
        <v>421</v>
      </c>
      <c r="C376" s="151"/>
      <c r="D376" s="152"/>
      <c r="E376" s="112"/>
      <c r="F376" s="100">
        <f>E376*'Supporting data'!$S$5</f>
        <v>0</v>
      </c>
      <c r="G376" s="40"/>
      <c r="H376" s="92">
        <f>IFERROR(VLOOKUP(G376,'Supporting data'!$I$15:$J$182,2,FALSE)*Výjezdy!F376,0)</f>
        <v>0</v>
      </c>
      <c r="I376" s="32">
        <f t="shared" si="10"/>
        <v>0</v>
      </c>
      <c r="J376" s="45" t="str">
        <f t="shared" si="11"/>
        <v/>
      </c>
    </row>
    <row r="377" spans="2:10" x14ac:dyDescent="0.3">
      <c r="B377" s="53" t="s">
        <v>422</v>
      </c>
      <c r="C377" s="151"/>
      <c r="D377" s="152"/>
      <c r="E377" s="112"/>
      <c r="F377" s="100">
        <f>E377*'Supporting data'!$S$5</f>
        <v>0</v>
      </c>
      <c r="G377" s="40"/>
      <c r="H377" s="92">
        <f>IFERROR(VLOOKUP(G377,'Supporting data'!$I$15:$J$182,2,FALSE)*Výjezdy!F377,0)</f>
        <v>0</v>
      </c>
      <c r="I377" s="32">
        <f t="shared" si="10"/>
        <v>0</v>
      </c>
      <c r="J377" s="45" t="str">
        <f t="shared" si="11"/>
        <v/>
      </c>
    </row>
    <row r="378" spans="2:10" x14ac:dyDescent="0.3">
      <c r="B378" s="53" t="s">
        <v>423</v>
      </c>
      <c r="C378" s="151"/>
      <c r="D378" s="152"/>
      <c r="E378" s="112"/>
      <c r="F378" s="100">
        <f>E378*'Supporting data'!$S$5</f>
        <v>0</v>
      </c>
      <c r="G378" s="40"/>
      <c r="H378" s="92">
        <f>IFERROR(VLOOKUP(G378,'Supporting data'!$I$15:$J$182,2,FALSE)*Výjezdy!F378,0)</f>
        <v>0</v>
      </c>
      <c r="I378" s="32">
        <f t="shared" si="10"/>
        <v>0</v>
      </c>
      <c r="J378" s="45" t="str">
        <f t="shared" si="11"/>
        <v/>
      </c>
    </row>
    <row r="379" spans="2:10" x14ac:dyDescent="0.3">
      <c r="B379" s="53" t="s">
        <v>424</v>
      </c>
      <c r="C379" s="151"/>
      <c r="D379" s="152"/>
      <c r="E379" s="112"/>
      <c r="F379" s="100">
        <f>E379*'Supporting data'!$S$5</f>
        <v>0</v>
      </c>
      <c r="G379" s="40"/>
      <c r="H379" s="92">
        <f>IFERROR(VLOOKUP(G379,'Supporting data'!$I$15:$J$182,2,FALSE)*Výjezdy!F379,0)</f>
        <v>0</v>
      </c>
      <c r="I379" s="32">
        <f t="shared" si="10"/>
        <v>0</v>
      </c>
      <c r="J379" s="45" t="str">
        <f t="shared" si="11"/>
        <v/>
      </c>
    </row>
    <row r="380" spans="2:10" x14ac:dyDescent="0.3">
      <c r="B380" s="53" t="s">
        <v>425</v>
      </c>
      <c r="C380" s="151"/>
      <c r="D380" s="152"/>
      <c r="E380" s="112"/>
      <c r="F380" s="100">
        <f>E380*'Supporting data'!$S$5</f>
        <v>0</v>
      </c>
      <c r="G380" s="40"/>
      <c r="H380" s="92">
        <f>IFERROR(VLOOKUP(G380,'Supporting data'!$I$15:$J$182,2,FALSE)*Výjezdy!F380,0)</f>
        <v>0</v>
      </c>
      <c r="I380" s="32">
        <f t="shared" si="10"/>
        <v>0</v>
      </c>
      <c r="J380" s="45" t="str">
        <f t="shared" si="11"/>
        <v/>
      </c>
    </row>
    <row r="381" spans="2:10" x14ac:dyDescent="0.3">
      <c r="B381" s="53" t="s">
        <v>426</v>
      </c>
      <c r="C381" s="151"/>
      <c r="D381" s="152"/>
      <c r="E381" s="112"/>
      <c r="F381" s="100">
        <f>E381*'Supporting data'!$S$5</f>
        <v>0</v>
      </c>
      <c r="G381" s="40"/>
      <c r="H381" s="92">
        <f>IFERROR(VLOOKUP(G381,'Supporting data'!$I$15:$J$182,2,FALSE)*Výjezdy!F381,0)</f>
        <v>0</v>
      </c>
      <c r="I381" s="32">
        <f t="shared" si="10"/>
        <v>0</v>
      </c>
      <c r="J381" s="45" t="str">
        <f t="shared" si="11"/>
        <v/>
      </c>
    </row>
    <row r="382" spans="2:10" x14ac:dyDescent="0.3">
      <c r="B382" s="53" t="s">
        <v>427</v>
      </c>
      <c r="C382" s="151"/>
      <c r="D382" s="152"/>
      <c r="E382" s="112"/>
      <c r="F382" s="100">
        <f>E382*'Supporting data'!$S$5</f>
        <v>0</v>
      </c>
      <c r="G382" s="40"/>
      <c r="H382" s="92">
        <f>IFERROR(VLOOKUP(G382,'Supporting data'!$I$15:$J$182,2,FALSE)*Výjezdy!F382,0)</f>
        <v>0</v>
      </c>
      <c r="I382" s="32">
        <f t="shared" si="10"/>
        <v>0</v>
      </c>
      <c r="J382" s="45" t="str">
        <f t="shared" si="11"/>
        <v/>
      </c>
    </row>
    <row r="383" spans="2:10" x14ac:dyDescent="0.3">
      <c r="B383" s="53" t="s">
        <v>428</v>
      </c>
      <c r="C383" s="151"/>
      <c r="D383" s="152"/>
      <c r="E383" s="112"/>
      <c r="F383" s="100">
        <f>E383*'Supporting data'!$S$5</f>
        <v>0</v>
      </c>
      <c r="G383" s="40"/>
      <c r="H383" s="92">
        <f>IFERROR(VLOOKUP(G383,'Supporting data'!$I$15:$J$182,2,FALSE)*Výjezdy!F383,0)</f>
        <v>0</v>
      </c>
      <c r="I383" s="32">
        <f t="shared" si="10"/>
        <v>0</v>
      </c>
      <c r="J383" s="45" t="str">
        <f t="shared" si="11"/>
        <v/>
      </c>
    </row>
    <row r="384" spans="2:10" x14ac:dyDescent="0.3">
      <c r="B384" s="53" t="s">
        <v>429</v>
      </c>
      <c r="C384" s="151"/>
      <c r="D384" s="152"/>
      <c r="E384" s="112"/>
      <c r="F384" s="100">
        <f>E384*'Supporting data'!$S$5</f>
        <v>0</v>
      </c>
      <c r="G384" s="40"/>
      <c r="H384" s="92">
        <f>IFERROR(VLOOKUP(G384,'Supporting data'!$I$15:$J$182,2,FALSE)*Výjezdy!F384,0)</f>
        <v>0</v>
      </c>
      <c r="I384" s="32">
        <f t="shared" si="10"/>
        <v>0</v>
      </c>
      <c r="J384" s="45" t="str">
        <f t="shared" si="11"/>
        <v/>
      </c>
    </row>
    <row r="385" spans="2:10" x14ac:dyDescent="0.3">
      <c r="B385" s="53" t="s">
        <v>430</v>
      </c>
      <c r="C385" s="151"/>
      <c r="D385" s="152"/>
      <c r="E385" s="112"/>
      <c r="F385" s="100">
        <f>E385*'Supporting data'!$S$5</f>
        <v>0</v>
      </c>
      <c r="G385" s="40"/>
      <c r="H385" s="92">
        <f>IFERROR(VLOOKUP(G385,'Supporting data'!$I$15:$J$182,2,FALSE)*Výjezdy!F385,0)</f>
        <v>0</v>
      </c>
      <c r="I385" s="32">
        <f t="shared" si="10"/>
        <v>0</v>
      </c>
      <c r="J385" s="45" t="str">
        <f t="shared" si="11"/>
        <v/>
      </c>
    </row>
    <row r="386" spans="2:10" x14ac:dyDescent="0.3">
      <c r="B386" s="53" t="s">
        <v>431</v>
      </c>
      <c r="C386" s="151"/>
      <c r="D386" s="152"/>
      <c r="E386" s="112"/>
      <c r="F386" s="100">
        <f>E386*'Supporting data'!$S$5</f>
        <v>0</v>
      </c>
      <c r="G386" s="40"/>
      <c r="H386" s="92">
        <f>IFERROR(VLOOKUP(G386,'Supporting data'!$I$15:$J$182,2,FALSE)*Výjezdy!F386,0)</f>
        <v>0</v>
      </c>
      <c r="I386" s="32">
        <f t="shared" si="10"/>
        <v>0</v>
      </c>
      <c r="J386" s="45" t="str">
        <f t="shared" si="11"/>
        <v/>
      </c>
    </row>
    <row r="387" spans="2:10" x14ac:dyDescent="0.3">
      <c r="B387" s="53" t="s">
        <v>432</v>
      </c>
      <c r="C387" s="151"/>
      <c r="D387" s="152"/>
      <c r="E387" s="112"/>
      <c r="F387" s="100">
        <f>E387*'Supporting data'!$S$5</f>
        <v>0</v>
      </c>
      <c r="G387" s="40"/>
      <c r="H387" s="92">
        <f>IFERROR(VLOOKUP(G387,'Supporting data'!$I$15:$J$182,2,FALSE)*Výjezdy!F387,0)</f>
        <v>0</v>
      </c>
      <c r="I387" s="32">
        <f t="shared" si="10"/>
        <v>0</v>
      </c>
      <c r="J387" s="45" t="str">
        <f t="shared" si="11"/>
        <v/>
      </c>
    </row>
    <row r="388" spans="2:10" x14ac:dyDescent="0.3">
      <c r="B388" s="53" t="s">
        <v>433</v>
      </c>
      <c r="C388" s="151"/>
      <c r="D388" s="152"/>
      <c r="E388" s="112"/>
      <c r="F388" s="100">
        <f>E388*'Supporting data'!$S$5</f>
        <v>0</v>
      </c>
      <c r="G388" s="40"/>
      <c r="H388" s="92">
        <f>IFERROR(VLOOKUP(G388,'Supporting data'!$I$15:$J$182,2,FALSE)*Výjezdy!F388,0)</f>
        <v>0</v>
      </c>
      <c r="I388" s="32">
        <f t="shared" si="10"/>
        <v>0</v>
      </c>
      <c r="J388" s="45" t="str">
        <f t="shared" si="11"/>
        <v/>
      </c>
    </row>
    <row r="389" spans="2:10" x14ac:dyDescent="0.3">
      <c r="B389" s="53" t="s">
        <v>434</v>
      </c>
      <c r="C389" s="151"/>
      <c r="D389" s="152"/>
      <c r="E389" s="112"/>
      <c r="F389" s="100">
        <f>E389*'Supporting data'!$S$5</f>
        <v>0</v>
      </c>
      <c r="G389" s="40"/>
      <c r="H389" s="92">
        <f>IFERROR(VLOOKUP(G389,'Supporting data'!$I$15:$J$182,2,FALSE)*Výjezdy!F389,0)</f>
        <v>0</v>
      </c>
      <c r="I389" s="32">
        <f t="shared" si="10"/>
        <v>0</v>
      </c>
      <c r="J389" s="45" t="str">
        <f t="shared" si="11"/>
        <v/>
      </c>
    </row>
    <row r="390" spans="2:10" x14ac:dyDescent="0.3">
      <c r="B390" s="53" t="s">
        <v>435</v>
      </c>
      <c r="C390" s="151"/>
      <c r="D390" s="152"/>
      <c r="E390" s="112"/>
      <c r="F390" s="100">
        <f>E390*'Supporting data'!$S$5</f>
        <v>0</v>
      </c>
      <c r="G390" s="40"/>
      <c r="H390" s="92">
        <f>IFERROR(VLOOKUP(G390,'Supporting data'!$I$15:$J$182,2,FALSE)*Výjezdy!F390,0)</f>
        <v>0</v>
      </c>
      <c r="I390" s="32">
        <f t="shared" si="10"/>
        <v>0</v>
      </c>
      <c r="J390" s="45" t="str">
        <f t="shared" si="11"/>
        <v/>
      </c>
    </row>
    <row r="391" spans="2:10" x14ac:dyDescent="0.3">
      <c r="B391" s="53" t="s">
        <v>436</v>
      </c>
      <c r="C391" s="151"/>
      <c r="D391" s="152"/>
      <c r="E391" s="112"/>
      <c r="F391" s="100">
        <f>E391*'Supporting data'!$S$5</f>
        <v>0</v>
      </c>
      <c r="G391" s="40"/>
      <c r="H391" s="92">
        <f>IFERROR(VLOOKUP(G391,'Supporting data'!$I$15:$J$182,2,FALSE)*Výjezdy!F391,0)</f>
        <v>0</v>
      </c>
      <c r="I391" s="32">
        <f t="shared" si="10"/>
        <v>0</v>
      </c>
      <c r="J391" s="45" t="str">
        <f t="shared" si="11"/>
        <v/>
      </c>
    </row>
    <row r="392" spans="2:10" x14ac:dyDescent="0.3">
      <c r="B392" s="53" t="s">
        <v>437</v>
      </c>
      <c r="C392" s="151"/>
      <c r="D392" s="152"/>
      <c r="E392" s="112"/>
      <c r="F392" s="100">
        <f>E392*'Supporting data'!$S$5</f>
        <v>0</v>
      </c>
      <c r="G392" s="40"/>
      <c r="H392" s="92">
        <f>IFERROR(VLOOKUP(G392,'Supporting data'!$I$15:$J$182,2,FALSE)*Výjezdy!F392,0)</f>
        <v>0</v>
      </c>
      <c r="I392" s="32">
        <f t="shared" si="10"/>
        <v>0</v>
      </c>
      <c r="J392" s="45" t="str">
        <f t="shared" si="11"/>
        <v/>
      </c>
    </row>
    <row r="393" spans="2:10" x14ac:dyDescent="0.3">
      <c r="B393" s="53" t="s">
        <v>438</v>
      </c>
      <c r="C393" s="151"/>
      <c r="D393" s="152"/>
      <c r="E393" s="112"/>
      <c r="F393" s="100">
        <f>E393*'Supporting data'!$S$5</f>
        <v>0</v>
      </c>
      <c r="G393" s="40"/>
      <c r="H393" s="92">
        <f>IFERROR(VLOOKUP(G393,'Supporting data'!$I$15:$J$182,2,FALSE)*Výjezdy!F393,0)</f>
        <v>0</v>
      </c>
      <c r="I393" s="32">
        <f t="shared" si="10"/>
        <v>0</v>
      </c>
      <c r="J393" s="45" t="str">
        <f t="shared" si="11"/>
        <v/>
      </c>
    </row>
    <row r="394" spans="2:10" x14ac:dyDescent="0.3">
      <c r="B394" s="53" t="s">
        <v>439</v>
      </c>
      <c r="C394" s="151"/>
      <c r="D394" s="152"/>
      <c r="E394" s="112"/>
      <c r="F394" s="100">
        <f>E394*'Supporting data'!$S$5</f>
        <v>0</v>
      </c>
      <c r="G394" s="40"/>
      <c r="H394" s="92">
        <f>IFERROR(VLOOKUP(G394,'Supporting data'!$I$15:$J$182,2,FALSE)*Výjezdy!F394,0)</f>
        <v>0</v>
      </c>
      <c r="I394" s="32">
        <f t="shared" si="10"/>
        <v>0</v>
      </c>
      <c r="J394" s="45" t="str">
        <f t="shared" si="11"/>
        <v/>
      </c>
    </row>
    <row r="395" spans="2:10" x14ac:dyDescent="0.3">
      <c r="B395" s="53" t="s">
        <v>440</v>
      </c>
      <c r="C395" s="151"/>
      <c r="D395" s="152"/>
      <c r="E395" s="112"/>
      <c r="F395" s="100">
        <f>E395*'Supporting data'!$S$5</f>
        <v>0</v>
      </c>
      <c r="G395" s="40"/>
      <c r="H395" s="92">
        <f>IFERROR(VLOOKUP(G395,'Supporting data'!$I$15:$J$182,2,FALSE)*Výjezdy!F395,0)</f>
        <v>0</v>
      </c>
      <c r="I395" s="32">
        <f t="shared" ref="I395:I458" si="12">IF(H395&gt;0,IF(ISTEXT(C395)=TRUE,0,1),0)</f>
        <v>0</v>
      </c>
      <c r="J395" s="45" t="str">
        <f t="shared" ref="J395:J458" si="13">IF(H395&gt;0,1,"")</f>
        <v/>
      </c>
    </row>
    <row r="396" spans="2:10" x14ac:dyDescent="0.3">
      <c r="B396" s="53" t="s">
        <v>441</v>
      </c>
      <c r="C396" s="151"/>
      <c r="D396" s="152"/>
      <c r="E396" s="112"/>
      <c r="F396" s="100">
        <f>E396*'Supporting data'!$S$5</f>
        <v>0</v>
      </c>
      <c r="G396" s="40"/>
      <c r="H396" s="92">
        <f>IFERROR(VLOOKUP(G396,'Supporting data'!$I$15:$J$182,2,FALSE)*Výjezdy!F396,0)</f>
        <v>0</v>
      </c>
      <c r="I396" s="32">
        <f t="shared" si="12"/>
        <v>0</v>
      </c>
      <c r="J396" s="45" t="str">
        <f t="shared" si="13"/>
        <v/>
      </c>
    </row>
    <row r="397" spans="2:10" x14ac:dyDescent="0.3">
      <c r="B397" s="53" t="s">
        <v>442</v>
      </c>
      <c r="C397" s="151"/>
      <c r="D397" s="152"/>
      <c r="E397" s="112"/>
      <c r="F397" s="100">
        <f>E397*'Supporting data'!$S$5</f>
        <v>0</v>
      </c>
      <c r="G397" s="40"/>
      <c r="H397" s="92">
        <f>IFERROR(VLOOKUP(G397,'Supporting data'!$I$15:$J$182,2,FALSE)*Výjezdy!F397,0)</f>
        <v>0</v>
      </c>
      <c r="I397" s="32">
        <f t="shared" si="12"/>
        <v>0</v>
      </c>
      <c r="J397" s="45" t="str">
        <f t="shared" si="13"/>
        <v/>
      </c>
    </row>
    <row r="398" spans="2:10" x14ac:dyDescent="0.3">
      <c r="B398" s="53" t="s">
        <v>443</v>
      </c>
      <c r="C398" s="151"/>
      <c r="D398" s="152"/>
      <c r="E398" s="112"/>
      <c r="F398" s="100">
        <f>E398*'Supporting data'!$S$5</f>
        <v>0</v>
      </c>
      <c r="G398" s="40"/>
      <c r="H398" s="92">
        <f>IFERROR(VLOOKUP(G398,'Supporting data'!$I$15:$J$182,2,FALSE)*Výjezdy!F398,0)</f>
        <v>0</v>
      </c>
      <c r="I398" s="32">
        <f t="shared" si="12"/>
        <v>0</v>
      </c>
      <c r="J398" s="45" t="str">
        <f t="shared" si="13"/>
        <v/>
      </c>
    </row>
    <row r="399" spans="2:10" x14ac:dyDescent="0.3">
      <c r="B399" s="53" t="s">
        <v>444</v>
      </c>
      <c r="C399" s="151"/>
      <c r="D399" s="152"/>
      <c r="E399" s="112"/>
      <c r="F399" s="100">
        <f>E399*'Supporting data'!$S$5</f>
        <v>0</v>
      </c>
      <c r="G399" s="40"/>
      <c r="H399" s="92">
        <f>IFERROR(VLOOKUP(G399,'Supporting data'!$I$15:$J$182,2,FALSE)*Výjezdy!F399,0)</f>
        <v>0</v>
      </c>
      <c r="I399" s="32">
        <f t="shared" si="12"/>
        <v>0</v>
      </c>
      <c r="J399" s="45" t="str">
        <f t="shared" si="13"/>
        <v/>
      </c>
    </row>
    <row r="400" spans="2:10" x14ac:dyDescent="0.3">
      <c r="B400" s="53" t="s">
        <v>445</v>
      </c>
      <c r="C400" s="151"/>
      <c r="D400" s="152"/>
      <c r="E400" s="112"/>
      <c r="F400" s="100">
        <f>E400*'Supporting data'!$S$5</f>
        <v>0</v>
      </c>
      <c r="G400" s="40"/>
      <c r="H400" s="92">
        <f>IFERROR(VLOOKUP(G400,'Supporting data'!$I$15:$J$182,2,FALSE)*Výjezdy!F400,0)</f>
        <v>0</v>
      </c>
      <c r="I400" s="32">
        <f t="shared" si="12"/>
        <v>0</v>
      </c>
      <c r="J400" s="45" t="str">
        <f t="shared" si="13"/>
        <v/>
      </c>
    </row>
    <row r="401" spans="2:10" x14ac:dyDescent="0.3">
      <c r="B401" s="53" t="s">
        <v>446</v>
      </c>
      <c r="C401" s="151"/>
      <c r="D401" s="152"/>
      <c r="E401" s="112"/>
      <c r="F401" s="100">
        <f>E401*'Supporting data'!$S$5</f>
        <v>0</v>
      </c>
      <c r="G401" s="40"/>
      <c r="H401" s="92">
        <f>IFERROR(VLOOKUP(G401,'Supporting data'!$I$15:$J$182,2,FALSE)*Výjezdy!F401,0)</f>
        <v>0</v>
      </c>
      <c r="I401" s="32">
        <f t="shared" si="12"/>
        <v>0</v>
      </c>
      <c r="J401" s="45" t="str">
        <f t="shared" si="13"/>
        <v/>
      </c>
    </row>
    <row r="402" spans="2:10" x14ac:dyDescent="0.3">
      <c r="B402" s="53" t="s">
        <v>447</v>
      </c>
      <c r="C402" s="151"/>
      <c r="D402" s="152"/>
      <c r="E402" s="112"/>
      <c r="F402" s="100">
        <f>E402*'Supporting data'!$S$5</f>
        <v>0</v>
      </c>
      <c r="G402" s="40"/>
      <c r="H402" s="92">
        <f>IFERROR(VLOOKUP(G402,'Supporting data'!$I$15:$J$182,2,FALSE)*Výjezdy!F402,0)</f>
        <v>0</v>
      </c>
      <c r="I402" s="32">
        <f t="shared" si="12"/>
        <v>0</v>
      </c>
      <c r="J402" s="45" t="str">
        <f t="shared" si="13"/>
        <v/>
      </c>
    </row>
    <row r="403" spans="2:10" x14ac:dyDescent="0.3">
      <c r="B403" s="53" t="s">
        <v>448</v>
      </c>
      <c r="C403" s="151"/>
      <c r="D403" s="152"/>
      <c r="E403" s="112"/>
      <c r="F403" s="100">
        <f>E403*'Supporting data'!$S$5</f>
        <v>0</v>
      </c>
      <c r="G403" s="40"/>
      <c r="H403" s="92">
        <f>IFERROR(VLOOKUP(G403,'Supporting data'!$I$15:$J$182,2,FALSE)*Výjezdy!F403,0)</f>
        <v>0</v>
      </c>
      <c r="I403" s="32">
        <f t="shared" si="12"/>
        <v>0</v>
      </c>
      <c r="J403" s="45" t="str">
        <f t="shared" si="13"/>
        <v/>
      </c>
    </row>
    <row r="404" spans="2:10" x14ac:dyDescent="0.3">
      <c r="B404" s="53" t="s">
        <v>449</v>
      </c>
      <c r="C404" s="151"/>
      <c r="D404" s="152"/>
      <c r="E404" s="112"/>
      <c r="F404" s="100">
        <f>E404*'Supporting data'!$S$5</f>
        <v>0</v>
      </c>
      <c r="G404" s="40"/>
      <c r="H404" s="92">
        <f>IFERROR(VLOOKUP(G404,'Supporting data'!$I$15:$J$182,2,FALSE)*Výjezdy!F404,0)</f>
        <v>0</v>
      </c>
      <c r="I404" s="32">
        <f t="shared" si="12"/>
        <v>0</v>
      </c>
      <c r="J404" s="45" t="str">
        <f t="shared" si="13"/>
        <v/>
      </c>
    </row>
    <row r="405" spans="2:10" x14ac:dyDescent="0.3">
      <c r="B405" s="53" t="s">
        <v>450</v>
      </c>
      <c r="C405" s="151"/>
      <c r="D405" s="152"/>
      <c r="E405" s="112"/>
      <c r="F405" s="100">
        <f>E405*'Supporting data'!$S$5</f>
        <v>0</v>
      </c>
      <c r="G405" s="40"/>
      <c r="H405" s="92">
        <f>IFERROR(VLOOKUP(G405,'Supporting data'!$I$15:$J$182,2,FALSE)*Výjezdy!F405,0)</f>
        <v>0</v>
      </c>
      <c r="I405" s="32">
        <f t="shared" si="12"/>
        <v>0</v>
      </c>
      <c r="J405" s="45" t="str">
        <f t="shared" si="13"/>
        <v/>
      </c>
    </row>
    <row r="406" spans="2:10" x14ac:dyDescent="0.3">
      <c r="B406" s="53" t="s">
        <v>451</v>
      </c>
      <c r="C406" s="151"/>
      <c r="D406" s="152"/>
      <c r="E406" s="112"/>
      <c r="F406" s="100">
        <f>E406*'Supporting data'!$S$5</f>
        <v>0</v>
      </c>
      <c r="G406" s="40"/>
      <c r="H406" s="92">
        <f>IFERROR(VLOOKUP(G406,'Supporting data'!$I$15:$J$182,2,FALSE)*Výjezdy!F406,0)</f>
        <v>0</v>
      </c>
      <c r="I406" s="32">
        <f t="shared" si="12"/>
        <v>0</v>
      </c>
      <c r="J406" s="45" t="str">
        <f t="shared" si="13"/>
        <v/>
      </c>
    </row>
    <row r="407" spans="2:10" x14ac:dyDescent="0.3">
      <c r="B407" s="53" t="s">
        <v>452</v>
      </c>
      <c r="C407" s="151"/>
      <c r="D407" s="152"/>
      <c r="E407" s="112"/>
      <c r="F407" s="100">
        <f>E407*'Supporting data'!$S$5</f>
        <v>0</v>
      </c>
      <c r="G407" s="40"/>
      <c r="H407" s="92">
        <f>IFERROR(VLOOKUP(G407,'Supporting data'!$I$15:$J$182,2,FALSE)*Výjezdy!F407,0)</f>
        <v>0</v>
      </c>
      <c r="I407" s="32">
        <f t="shared" si="12"/>
        <v>0</v>
      </c>
      <c r="J407" s="45" t="str">
        <f t="shared" si="13"/>
        <v/>
      </c>
    </row>
    <row r="408" spans="2:10" x14ac:dyDescent="0.3">
      <c r="B408" s="53" t="s">
        <v>453</v>
      </c>
      <c r="C408" s="151"/>
      <c r="D408" s="152"/>
      <c r="E408" s="112"/>
      <c r="F408" s="100">
        <f>E408*'Supporting data'!$S$5</f>
        <v>0</v>
      </c>
      <c r="G408" s="40"/>
      <c r="H408" s="92">
        <f>IFERROR(VLOOKUP(G408,'Supporting data'!$I$15:$J$182,2,FALSE)*Výjezdy!F408,0)</f>
        <v>0</v>
      </c>
      <c r="I408" s="32">
        <f t="shared" si="12"/>
        <v>0</v>
      </c>
      <c r="J408" s="45" t="str">
        <f t="shared" si="13"/>
        <v/>
      </c>
    </row>
    <row r="409" spans="2:10" x14ac:dyDescent="0.3">
      <c r="B409" s="53" t="s">
        <v>454</v>
      </c>
      <c r="C409" s="151"/>
      <c r="D409" s="152"/>
      <c r="E409" s="112"/>
      <c r="F409" s="100">
        <f>E409*'Supporting data'!$S$5</f>
        <v>0</v>
      </c>
      <c r="G409" s="40"/>
      <c r="H409" s="92">
        <f>IFERROR(VLOOKUP(G409,'Supporting data'!$I$15:$J$182,2,FALSE)*Výjezdy!F409,0)</f>
        <v>0</v>
      </c>
      <c r="I409" s="32">
        <f t="shared" si="12"/>
        <v>0</v>
      </c>
      <c r="J409" s="45" t="str">
        <f t="shared" si="13"/>
        <v/>
      </c>
    </row>
    <row r="410" spans="2:10" x14ac:dyDescent="0.3">
      <c r="B410" s="53" t="s">
        <v>455</v>
      </c>
      <c r="C410" s="151"/>
      <c r="D410" s="152"/>
      <c r="E410" s="112"/>
      <c r="F410" s="100">
        <f>E410*'Supporting data'!$S$5</f>
        <v>0</v>
      </c>
      <c r="G410" s="40"/>
      <c r="H410" s="92">
        <f>IFERROR(VLOOKUP(G410,'Supporting data'!$I$15:$J$182,2,FALSE)*Výjezdy!F410,0)</f>
        <v>0</v>
      </c>
      <c r="I410" s="32">
        <f t="shared" si="12"/>
        <v>0</v>
      </c>
      <c r="J410" s="45" t="str">
        <f t="shared" si="13"/>
        <v/>
      </c>
    </row>
    <row r="411" spans="2:10" x14ac:dyDescent="0.3">
      <c r="B411" s="53" t="s">
        <v>456</v>
      </c>
      <c r="C411" s="151"/>
      <c r="D411" s="152"/>
      <c r="E411" s="112"/>
      <c r="F411" s="100">
        <f>E411*'Supporting data'!$S$5</f>
        <v>0</v>
      </c>
      <c r="G411" s="40"/>
      <c r="H411" s="92">
        <f>IFERROR(VLOOKUP(G411,'Supporting data'!$I$15:$J$182,2,FALSE)*Výjezdy!F411,0)</f>
        <v>0</v>
      </c>
      <c r="I411" s="32">
        <f t="shared" si="12"/>
        <v>0</v>
      </c>
      <c r="J411" s="45" t="str">
        <f t="shared" si="13"/>
        <v/>
      </c>
    </row>
    <row r="412" spans="2:10" x14ac:dyDescent="0.3">
      <c r="B412" s="53" t="s">
        <v>457</v>
      </c>
      <c r="C412" s="151"/>
      <c r="D412" s="152"/>
      <c r="E412" s="112"/>
      <c r="F412" s="100">
        <f>E412*'Supporting data'!$S$5</f>
        <v>0</v>
      </c>
      <c r="G412" s="40"/>
      <c r="H412" s="92">
        <f>IFERROR(VLOOKUP(G412,'Supporting data'!$I$15:$J$182,2,FALSE)*Výjezdy!F412,0)</f>
        <v>0</v>
      </c>
      <c r="I412" s="32">
        <f t="shared" si="12"/>
        <v>0</v>
      </c>
      <c r="J412" s="45" t="str">
        <f t="shared" si="13"/>
        <v/>
      </c>
    </row>
    <row r="413" spans="2:10" x14ac:dyDescent="0.3">
      <c r="B413" s="53" t="s">
        <v>458</v>
      </c>
      <c r="C413" s="151"/>
      <c r="D413" s="152"/>
      <c r="E413" s="112"/>
      <c r="F413" s="100">
        <f>E413*'Supporting data'!$S$5</f>
        <v>0</v>
      </c>
      <c r="G413" s="40"/>
      <c r="H413" s="92">
        <f>IFERROR(VLOOKUP(G413,'Supporting data'!$I$15:$J$182,2,FALSE)*Výjezdy!F413,0)</f>
        <v>0</v>
      </c>
      <c r="I413" s="32">
        <f t="shared" si="12"/>
        <v>0</v>
      </c>
      <c r="J413" s="45" t="str">
        <f t="shared" si="13"/>
        <v/>
      </c>
    </row>
    <row r="414" spans="2:10" x14ac:dyDescent="0.3">
      <c r="B414" s="53" t="s">
        <v>459</v>
      </c>
      <c r="C414" s="151"/>
      <c r="D414" s="152"/>
      <c r="E414" s="112"/>
      <c r="F414" s="100">
        <f>E414*'Supporting data'!$S$5</f>
        <v>0</v>
      </c>
      <c r="G414" s="40"/>
      <c r="H414" s="92">
        <f>IFERROR(VLOOKUP(G414,'Supporting data'!$I$15:$J$182,2,FALSE)*Výjezdy!F414,0)</f>
        <v>0</v>
      </c>
      <c r="I414" s="32">
        <f t="shared" si="12"/>
        <v>0</v>
      </c>
      <c r="J414" s="45" t="str">
        <f t="shared" si="13"/>
        <v/>
      </c>
    </row>
    <row r="415" spans="2:10" x14ac:dyDescent="0.3">
      <c r="B415" s="53" t="s">
        <v>460</v>
      </c>
      <c r="C415" s="151"/>
      <c r="D415" s="152"/>
      <c r="E415" s="112"/>
      <c r="F415" s="100">
        <f>E415*'Supporting data'!$S$5</f>
        <v>0</v>
      </c>
      <c r="G415" s="40"/>
      <c r="H415" s="92">
        <f>IFERROR(VLOOKUP(G415,'Supporting data'!$I$15:$J$182,2,FALSE)*Výjezdy!F415,0)</f>
        <v>0</v>
      </c>
      <c r="I415" s="32">
        <f t="shared" si="12"/>
        <v>0</v>
      </c>
      <c r="J415" s="45" t="str">
        <f t="shared" si="13"/>
        <v/>
      </c>
    </row>
    <row r="416" spans="2:10" x14ac:dyDescent="0.3">
      <c r="B416" s="53" t="s">
        <v>461</v>
      </c>
      <c r="C416" s="151"/>
      <c r="D416" s="152"/>
      <c r="E416" s="112"/>
      <c r="F416" s="100">
        <f>E416*'Supporting data'!$S$5</f>
        <v>0</v>
      </c>
      <c r="G416" s="40"/>
      <c r="H416" s="92">
        <f>IFERROR(VLOOKUP(G416,'Supporting data'!$I$15:$J$182,2,FALSE)*Výjezdy!F416,0)</f>
        <v>0</v>
      </c>
      <c r="I416" s="32">
        <f t="shared" si="12"/>
        <v>0</v>
      </c>
      <c r="J416" s="45" t="str">
        <f t="shared" si="13"/>
        <v/>
      </c>
    </row>
    <row r="417" spans="2:10" x14ac:dyDescent="0.3">
      <c r="B417" s="53" t="s">
        <v>462</v>
      </c>
      <c r="C417" s="151"/>
      <c r="D417" s="152"/>
      <c r="E417" s="112"/>
      <c r="F417" s="100">
        <f>E417*'Supporting data'!$S$5</f>
        <v>0</v>
      </c>
      <c r="G417" s="40"/>
      <c r="H417" s="92">
        <f>IFERROR(VLOOKUP(G417,'Supporting data'!$I$15:$J$182,2,FALSE)*Výjezdy!F417,0)</f>
        <v>0</v>
      </c>
      <c r="I417" s="32">
        <f t="shared" si="12"/>
        <v>0</v>
      </c>
      <c r="J417" s="45" t="str">
        <f t="shared" si="13"/>
        <v/>
      </c>
    </row>
    <row r="418" spans="2:10" x14ac:dyDescent="0.3">
      <c r="B418" s="53" t="s">
        <v>463</v>
      </c>
      <c r="C418" s="151"/>
      <c r="D418" s="152"/>
      <c r="E418" s="112"/>
      <c r="F418" s="100">
        <f>E418*'Supporting data'!$S$5</f>
        <v>0</v>
      </c>
      <c r="G418" s="40"/>
      <c r="H418" s="92">
        <f>IFERROR(VLOOKUP(G418,'Supporting data'!$I$15:$J$182,2,FALSE)*Výjezdy!F418,0)</f>
        <v>0</v>
      </c>
      <c r="I418" s="32">
        <f t="shared" si="12"/>
        <v>0</v>
      </c>
      <c r="J418" s="45" t="str">
        <f t="shared" si="13"/>
        <v/>
      </c>
    </row>
    <row r="419" spans="2:10" x14ac:dyDescent="0.3">
      <c r="B419" s="53" t="s">
        <v>464</v>
      </c>
      <c r="C419" s="151"/>
      <c r="D419" s="152"/>
      <c r="E419" s="112"/>
      <c r="F419" s="100">
        <f>E419*'Supporting data'!$S$5</f>
        <v>0</v>
      </c>
      <c r="G419" s="40"/>
      <c r="H419" s="92">
        <f>IFERROR(VLOOKUP(G419,'Supporting data'!$I$15:$J$182,2,FALSE)*Výjezdy!F419,0)</f>
        <v>0</v>
      </c>
      <c r="I419" s="32">
        <f t="shared" si="12"/>
        <v>0</v>
      </c>
      <c r="J419" s="45" t="str">
        <f t="shared" si="13"/>
        <v/>
      </c>
    </row>
    <row r="420" spans="2:10" x14ac:dyDescent="0.3">
      <c r="B420" s="53" t="s">
        <v>465</v>
      </c>
      <c r="C420" s="151"/>
      <c r="D420" s="152"/>
      <c r="E420" s="112"/>
      <c r="F420" s="100">
        <f>E420*'Supporting data'!$S$5</f>
        <v>0</v>
      </c>
      <c r="G420" s="40"/>
      <c r="H420" s="92">
        <f>IFERROR(VLOOKUP(G420,'Supporting data'!$I$15:$J$182,2,FALSE)*Výjezdy!F420,0)</f>
        <v>0</v>
      </c>
      <c r="I420" s="32">
        <f t="shared" si="12"/>
        <v>0</v>
      </c>
      <c r="J420" s="45" t="str">
        <f t="shared" si="13"/>
        <v/>
      </c>
    </row>
    <row r="421" spans="2:10" x14ac:dyDescent="0.3">
      <c r="B421" s="53" t="s">
        <v>466</v>
      </c>
      <c r="C421" s="151"/>
      <c r="D421" s="152"/>
      <c r="E421" s="112"/>
      <c r="F421" s="100">
        <f>E421*'Supporting data'!$S$5</f>
        <v>0</v>
      </c>
      <c r="G421" s="40"/>
      <c r="H421" s="92">
        <f>IFERROR(VLOOKUP(G421,'Supporting data'!$I$15:$J$182,2,FALSE)*Výjezdy!F421,0)</f>
        <v>0</v>
      </c>
      <c r="I421" s="32">
        <f t="shared" si="12"/>
        <v>0</v>
      </c>
      <c r="J421" s="45" t="str">
        <f t="shared" si="13"/>
        <v/>
      </c>
    </row>
    <row r="422" spans="2:10" x14ac:dyDescent="0.3">
      <c r="B422" s="53" t="s">
        <v>467</v>
      </c>
      <c r="C422" s="151"/>
      <c r="D422" s="152"/>
      <c r="E422" s="112"/>
      <c r="F422" s="100">
        <f>E422*'Supporting data'!$S$5</f>
        <v>0</v>
      </c>
      <c r="G422" s="40"/>
      <c r="H422" s="92">
        <f>IFERROR(VLOOKUP(G422,'Supporting data'!$I$15:$J$182,2,FALSE)*Výjezdy!F422,0)</f>
        <v>0</v>
      </c>
      <c r="I422" s="32">
        <f t="shared" si="12"/>
        <v>0</v>
      </c>
      <c r="J422" s="45" t="str">
        <f t="shared" si="13"/>
        <v/>
      </c>
    </row>
    <row r="423" spans="2:10" x14ac:dyDescent="0.3">
      <c r="B423" s="53" t="s">
        <v>468</v>
      </c>
      <c r="C423" s="151"/>
      <c r="D423" s="152"/>
      <c r="E423" s="112"/>
      <c r="F423" s="100">
        <f>E423*'Supporting data'!$S$5</f>
        <v>0</v>
      </c>
      <c r="G423" s="40"/>
      <c r="H423" s="92">
        <f>IFERROR(VLOOKUP(G423,'Supporting data'!$I$15:$J$182,2,FALSE)*Výjezdy!F423,0)</f>
        <v>0</v>
      </c>
      <c r="I423" s="32">
        <f t="shared" si="12"/>
        <v>0</v>
      </c>
      <c r="J423" s="45" t="str">
        <f t="shared" si="13"/>
        <v/>
      </c>
    </row>
    <row r="424" spans="2:10" x14ac:dyDescent="0.3">
      <c r="B424" s="53" t="s">
        <v>469</v>
      </c>
      <c r="C424" s="151"/>
      <c r="D424" s="152"/>
      <c r="E424" s="112"/>
      <c r="F424" s="100">
        <f>E424*'Supporting data'!$S$5</f>
        <v>0</v>
      </c>
      <c r="G424" s="40"/>
      <c r="H424" s="92">
        <f>IFERROR(VLOOKUP(G424,'Supporting data'!$I$15:$J$182,2,FALSE)*Výjezdy!F424,0)</f>
        <v>0</v>
      </c>
      <c r="I424" s="32">
        <f t="shared" si="12"/>
        <v>0</v>
      </c>
      <c r="J424" s="45" t="str">
        <f t="shared" si="13"/>
        <v/>
      </c>
    </row>
    <row r="425" spans="2:10" x14ac:dyDescent="0.3">
      <c r="B425" s="53" t="s">
        <v>470</v>
      </c>
      <c r="C425" s="151"/>
      <c r="D425" s="152"/>
      <c r="E425" s="112"/>
      <c r="F425" s="100">
        <f>E425*'Supporting data'!$S$5</f>
        <v>0</v>
      </c>
      <c r="G425" s="40"/>
      <c r="H425" s="92">
        <f>IFERROR(VLOOKUP(G425,'Supporting data'!$I$15:$J$182,2,FALSE)*Výjezdy!F425,0)</f>
        <v>0</v>
      </c>
      <c r="I425" s="32">
        <f t="shared" si="12"/>
        <v>0</v>
      </c>
      <c r="J425" s="45" t="str">
        <f t="shared" si="13"/>
        <v/>
      </c>
    </row>
    <row r="426" spans="2:10" x14ac:dyDescent="0.3">
      <c r="B426" s="53" t="s">
        <v>471</v>
      </c>
      <c r="C426" s="151"/>
      <c r="D426" s="152"/>
      <c r="E426" s="112"/>
      <c r="F426" s="100">
        <f>E426*'Supporting data'!$S$5</f>
        <v>0</v>
      </c>
      <c r="G426" s="40"/>
      <c r="H426" s="92">
        <f>IFERROR(VLOOKUP(G426,'Supporting data'!$I$15:$J$182,2,FALSE)*Výjezdy!F426,0)</f>
        <v>0</v>
      </c>
      <c r="I426" s="32">
        <f t="shared" si="12"/>
        <v>0</v>
      </c>
      <c r="J426" s="45" t="str">
        <f t="shared" si="13"/>
        <v/>
      </c>
    </row>
    <row r="427" spans="2:10" x14ac:dyDescent="0.3">
      <c r="B427" s="53" t="s">
        <v>472</v>
      </c>
      <c r="C427" s="151"/>
      <c r="D427" s="152"/>
      <c r="E427" s="112"/>
      <c r="F427" s="100">
        <f>E427*'Supporting data'!$S$5</f>
        <v>0</v>
      </c>
      <c r="G427" s="40"/>
      <c r="H427" s="92">
        <f>IFERROR(VLOOKUP(G427,'Supporting data'!$I$15:$J$182,2,FALSE)*Výjezdy!F427,0)</f>
        <v>0</v>
      </c>
      <c r="I427" s="32">
        <f t="shared" si="12"/>
        <v>0</v>
      </c>
      <c r="J427" s="45" t="str">
        <f t="shared" si="13"/>
        <v/>
      </c>
    </row>
    <row r="428" spans="2:10" x14ac:dyDescent="0.3">
      <c r="B428" s="53" t="s">
        <v>473</v>
      </c>
      <c r="C428" s="151"/>
      <c r="D428" s="152"/>
      <c r="E428" s="112"/>
      <c r="F428" s="100">
        <f>E428*'Supporting data'!$S$5</f>
        <v>0</v>
      </c>
      <c r="G428" s="40"/>
      <c r="H428" s="92">
        <f>IFERROR(VLOOKUP(G428,'Supporting data'!$I$15:$J$182,2,FALSE)*Výjezdy!F428,0)</f>
        <v>0</v>
      </c>
      <c r="I428" s="32">
        <f t="shared" si="12"/>
        <v>0</v>
      </c>
      <c r="J428" s="45" t="str">
        <f t="shared" si="13"/>
        <v/>
      </c>
    </row>
    <row r="429" spans="2:10" x14ac:dyDescent="0.3">
      <c r="B429" s="53" t="s">
        <v>474</v>
      </c>
      <c r="C429" s="151"/>
      <c r="D429" s="152"/>
      <c r="E429" s="112"/>
      <c r="F429" s="100">
        <f>E429*'Supporting data'!$S$5</f>
        <v>0</v>
      </c>
      <c r="G429" s="40"/>
      <c r="H429" s="92">
        <f>IFERROR(VLOOKUP(G429,'Supporting data'!$I$15:$J$182,2,FALSE)*Výjezdy!F429,0)</f>
        <v>0</v>
      </c>
      <c r="I429" s="32">
        <f t="shared" si="12"/>
        <v>0</v>
      </c>
      <c r="J429" s="45" t="str">
        <f t="shared" si="13"/>
        <v/>
      </c>
    </row>
    <row r="430" spans="2:10" x14ac:dyDescent="0.3">
      <c r="B430" s="53" t="s">
        <v>475</v>
      </c>
      <c r="C430" s="151"/>
      <c r="D430" s="152"/>
      <c r="E430" s="112"/>
      <c r="F430" s="100">
        <f>E430*'Supporting data'!$S$5</f>
        <v>0</v>
      </c>
      <c r="G430" s="40"/>
      <c r="H430" s="92">
        <f>IFERROR(VLOOKUP(G430,'Supporting data'!$I$15:$J$182,2,FALSE)*Výjezdy!F430,0)</f>
        <v>0</v>
      </c>
      <c r="I430" s="32">
        <f t="shared" si="12"/>
        <v>0</v>
      </c>
      <c r="J430" s="45" t="str">
        <f t="shared" si="13"/>
        <v/>
      </c>
    </row>
    <row r="431" spans="2:10" x14ac:dyDescent="0.3">
      <c r="B431" s="53" t="s">
        <v>476</v>
      </c>
      <c r="C431" s="151"/>
      <c r="D431" s="152"/>
      <c r="E431" s="112"/>
      <c r="F431" s="100">
        <f>E431*'Supporting data'!$S$5</f>
        <v>0</v>
      </c>
      <c r="G431" s="40"/>
      <c r="H431" s="92">
        <f>IFERROR(VLOOKUP(G431,'Supporting data'!$I$15:$J$182,2,FALSE)*Výjezdy!F431,0)</f>
        <v>0</v>
      </c>
      <c r="I431" s="32">
        <f t="shared" si="12"/>
        <v>0</v>
      </c>
      <c r="J431" s="45" t="str">
        <f t="shared" si="13"/>
        <v/>
      </c>
    </row>
    <row r="432" spans="2:10" x14ac:dyDescent="0.3">
      <c r="B432" s="53" t="s">
        <v>477</v>
      </c>
      <c r="C432" s="151"/>
      <c r="D432" s="152"/>
      <c r="E432" s="112"/>
      <c r="F432" s="100">
        <f>E432*'Supporting data'!$S$5</f>
        <v>0</v>
      </c>
      <c r="G432" s="40"/>
      <c r="H432" s="92">
        <f>IFERROR(VLOOKUP(G432,'Supporting data'!$I$15:$J$182,2,FALSE)*Výjezdy!F432,0)</f>
        <v>0</v>
      </c>
      <c r="I432" s="32">
        <f t="shared" si="12"/>
        <v>0</v>
      </c>
      <c r="J432" s="45" t="str">
        <f t="shared" si="13"/>
        <v/>
      </c>
    </row>
    <row r="433" spans="2:10" x14ac:dyDescent="0.3">
      <c r="B433" s="53" t="s">
        <v>478</v>
      </c>
      <c r="C433" s="151"/>
      <c r="D433" s="152"/>
      <c r="E433" s="112"/>
      <c r="F433" s="100">
        <f>E433*'Supporting data'!$S$5</f>
        <v>0</v>
      </c>
      <c r="G433" s="40"/>
      <c r="H433" s="92">
        <f>IFERROR(VLOOKUP(G433,'Supporting data'!$I$15:$J$182,2,FALSE)*Výjezdy!F433,0)</f>
        <v>0</v>
      </c>
      <c r="I433" s="32">
        <f t="shared" si="12"/>
        <v>0</v>
      </c>
      <c r="J433" s="45" t="str">
        <f t="shared" si="13"/>
        <v/>
      </c>
    </row>
    <row r="434" spans="2:10" x14ac:dyDescent="0.3">
      <c r="B434" s="53" t="s">
        <v>479</v>
      </c>
      <c r="C434" s="151"/>
      <c r="D434" s="152"/>
      <c r="E434" s="112"/>
      <c r="F434" s="100">
        <f>E434*'Supporting data'!$S$5</f>
        <v>0</v>
      </c>
      <c r="G434" s="40"/>
      <c r="H434" s="92">
        <f>IFERROR(VLOOKUP(G434,'Supporting data'!$I$15:$J$182,2,FALSE)*Výjezdy!F434,0)</f>
        <v>0</v>
      </c>
      <c r="I434" s="32">
        <f t="shared" si="12"/>
        <v>0</v>
      </c>
      <c r="J434" s="45" t="str">
        <f t="shared" si="13"/>
        <v/>
      </c>
    </row>
    <row r="435" spans="2:10" x14ac:dyDescent="0.3">
      <c r="B435" s="53" t="s">
        <v>480</v>
      </c>
      <c r="C435" s="151"/>
      <c r="D435" s="152"/>
      <c r="E435" s="112"/>
      <c r="F435" s="100">
        <f>E435*'Supporting data'!$S$5</f>
        <v>0</v>
      </c>
      <c r="G435" s="40"/>
      <c r="H435" s="92">
        <f>IFERROR(VLOOKUP(G435,'Supporting data'!$I$15:$J$182,2,FALSE)*Výjezdy!F435,0)</f>
        <v>0</v>
      </c>
      <c r="I435" s="32">
        <f t="shared" si="12"/>
        <v>0</v>
      </c>
      <c r="J435" s="45" t="str">
        <f t="shared" si="13"/>
        <v/>
      </c>
    </row>
    <row r="436" spans="2:10" x14ac:dyDescent="0.3">
      <c r="B436" s="53" t="s">
        <v>481</v>
      </c>
      <c r="C436" s="151"/>
      <c r="D436" s="152"/>
      <c r="E436" s="112"/>
      <c r="F436" s="100">
        <f>E436*'Supporting data'!$S$5</f>
        <v>0</v>
      </c>
      <c r="G436" s="40"/>
      <c r="H436" s="92">
        <f>IFERROR(VLOOKUP(G436,'Supporting data'!$I$15:$J$182,2,FALSE)*Výjezdy!F436,0)</f>
        <v>0</v>
      </c>
      <c r="I436" s="32">
        <f t="shared" si="12"/>
        <v>0</v>
      </c>
      <c r="J436" s="45" t="str">
        <f t="shared" si="13"/>
        <v/>
      </c>
    </row>
    <row r="437" spans="2:10" x14ac:dyDescent="0.3">
      <c r="B437" s="53" t="s">
        <v>482</v>
      </c>
      <c r="C437" s="151"/>
      <c r="D437" s="152"/>
      <c r="E437" s="112"/>
      <c r="F437" s="100">
        <f>E437*'Supporting data'!$S$5</f>
        <v>0</v>
      </c>
      <c r="G437" s="40"/>
      <c r="H437" s="92">
        <f>IFERROR(VLOOKUP(G437,'Supporting data'!$I$15:$J$182,2,FALSE)*Výjezdy!F437,0)</f>
        <v>0</v>
      </c>
      <c r="I437" s="32">
        <f t="shared" si="12"/>
        <v>0</v>
      </c>
      <c r="J437" s="45" t="str">
        <f t="shared" si="13"/>
        <v/>
      </c>
    </row>
    <row r="438" spans="2:10" x14ac:dyDescent="0.3">
      <c r="B438" s="53" t="s">
        <v>483</v>
      </c>
      <c r="C438" s="151"/>
      <c r="D438" s="152"/>
      <c r="E438" s="112"/>
      <c r="F438" s="100">
        <f>E438*'Supporting data'!$S$5</f>
        <v>0</v>
      </c>
      <c r="G438" s="40"/>
      <c r="H438" s="92">
        <f>IFERROR(VLOOKUP(G438,'Supporting data'!$I$15:$J$182,2,FALSE)*Výjezdy!F438,0)</f>
        <v>0</v>
      </c>
      <c r="I438" s="32">
        <f t="shared" si="12"/>
        <v>0</v>
      </c>
      <c r="J438" s="45" t="str">
        <f t="shared" si="13"/>
        <v/>
      </c>
    </row>
    <row r="439" spans="2:10" x14ac:dyDescent="0.3">
      <c r="B439" s="53" t="s">
        <v>484</v>
      </c>
      <c r="C439" s="151"/>
      <c r="D439" s="152"/>
      <c r="E439" s="112"/>
      <c r="F439" s="100">
        <f>E439*'Supporting data'!$S$5</f>
        <v>0</v>
      </c>
      <c r="G439" s="40"/>
      <c r="H439" s="92">
        <f>IFERROR(VLOOKUP(G439,'Supporting data'!$I$15:$J$182,2,FALSE)*Výjezdy!F439,0)</f>
        <v>0</v>
      </c>
      <c r="I439" s="32">
        <f t="shared" si="12"/>
        <v>0</v>
      </c>
      <c r="J439" s="45" t="str">
        <f t="shared" si="13"/>
        <v/>
      </c>
    </row>
    <row r="440" spans="2:10" x14ac:dyDescent="0.3">
      <c r="B440" s="53" t="s">
        <v>485</v>
      </c>
      <c r="C440" s="151"/>
      <c r="D440" s="152"/>
      <c r="E440" s="112"/>
      <c r="F440" s="100">
        <f>E440*'Supporting data'!$S$5</f>
        <v>0</v>
      </c>
      <c r="G440" s="40"/>
      <c r="H440" s="92">
        <f>IFERROR(VLOOKUP(G440,'Supporting data'!$I$15:$J$182,2,FALSE)*Výjezdy!F440,0)</f>
        <v>0</v>
      </c>
      <c r="I440" s="32">
        <f t="shared" si="12"/>
        <v>0</v>
      </c>
      <c r="J440" s="45" t="str">
        <f t="shared" si="13"/>
        <v/>
      </c>
    </row>
    <row r="441" spans="2:10" x14ac:dyDescent="0.3">
      <c r="B441" s="53" t="s">
        <v>486</v>
      </c>
      <c r="C441" s="151"/>
      <c r="D441" s="152"/>
      <c r="E441" s="112"/>
      <c r="F441" s="100">
        <f>E441*'Supporting data'!$S$5</f>
        <v>0</v>
      </c>
      <c r="G441" s="40"/>
      <c r="H441" s="92">
        <f>IFERROR(VLOOKUP(G441,'Supporting data'!$I$15:$J$182,2,FALSE)*Výjezdy!F441,0)</f>
        <v>0</v>
      </c>
      <c r="I441" s="32">
        <f t="shared" si="12"/>
        <v>0</v>
      </c>
      <c r="J441" s="45" t="str">
        <f t="shared" si="13"/>
        <v/>
      </c>
    </row>
    <row r="442" spans="2:10" x14ac:dyDescent="0.3">
      <c r="B442" s="53" t="s">
        <v>487</v>
      </c>
      <c r="C442" s="151"/>
      <c r="D442" s="152"/>
      <c r="E442" s="112"/>
      <c r="F442" s="100">
        <f>E442*'Supporting data'!$S$5</f>
        <v>0</v>
      </c>
      <c r="G442" s="40"/>
      <c r="H442" s="92">
        <f>IFERROR(VLOOKUP(G442,'Supporting data'!$I$15:$J$182,2,FALSE)*Výjezdy!F442,0)</f>
        <v>0</v>
      </c>
      <c r="I442" s="32">
        <f t="shared" si="12"/>
        <v>0</v>
      </c>
      <c r="J442" s="45" t="str">
        <f t="shared" si="13"/>
        <v/>
      </c>
    </row>
    <row r="443" spans="2:10" x14ac:dyDescent="0.3">
      <c r="B443" s="53" t="s">
        <v>488</v>
      </c>
      <c r="C443" s="151"/>
      <c r="D443" s="152"/>
      <c r="E443" s="112"/>
      <c r="F443" s="100">
        <f>E443*'Supporting data'!$S$5</f>
        <v>0</v>
      </c>
      <c r="G443" s="40"/>
      <c r="H443" s="92">
        <f>IFERROR(VLOOKUP(G443,'Supporting data'!$I$15:$J$182,2,FALSE)*Výjezdy!F443,0)</f>
        <v>0</v>
      </c>
      <c r="I443" s="32">
        <f t="shared" si="12"/>
        <v>0</v>
      </c>
      <c r="J443" s="45" t="str">
        <f t="shared" si="13"/>
        <v/>
      </c>
    </row>
    <row r="444" spans="2:10" x14ac:dyDescent="0.3">
      <c r="B444" s="53" t="s">
        <v>489</v>
      </c>
      <c r="C444" s="151"/>
      <c r="D444" s="152"/>
      <c r="E444" s="112"/>
      <c r="F444" s="100">
        <f>E444*'Supporting data'!$S$5</f>
        <v>0</v>
      </c>
      <c r="G444" s="40"/>
      <c r="H444" s="92">
        <f>IFERROR(VLOOKUP(G444,'Supporting data'!$I$15:$J$182,2,FALSE)*Výjezdy!F444,0)</f>
        <v>0</v>
      </c>
      <c r="I444" s="32">
        <f t="shared" si="12"/>
        <v>0</v>
      </c>
      <c r="J444" s="45" t="str">
        <f t="shared" si="13"/>
        <v/>
      </c>
    </row>
    <row r="445" spans="2:10" x14ac:dyDescent="0.3">
      <c r="B445" s="53" t="s">
        <v>490</v>
      </c>
      <c r="C445" s="151"/>
      <c r="D445" s="152"/>
      <c r="E445" s="112"/>
      <c r="F445" s="100">
        <f>E445*'Supporting data'!$S$5</f>
        <v>0</v>
      </c>
      <c r="G445" s="40"/>
      <c r="H445" s="92">
        <f>IFERROR(VLOOKUP(G445,'Supporting data'!$I$15:$J$182,2,FALSE)*Výjezdy!F445,0)</f>
        <v>0</v>
      </c>
      <c r="I445" s="32">
        <f t="shared" si="12"/>
        <v>0</v>
      </c>
      <c r="J445" s="45" t="str">
        <f t="shared" si="13"/>
        <v/>
      </c>
    </row>
    <row r="446" spans="2:10" x14ac:dyDescent="0.3">
      <c r="B446" s="53" t="s">
        <v>491</v>
      </c>
      <c r="C446" s="151"/>
      <c r="D446" s="152"/>
      <c r="E446" s="112"/>
      <c r="F446" s="100">
        <f>E446*'Supporting data'!$S$5</f>
        <v>0</v>
      </c>
      <c r="G446" s="40"/>
      <c r="H446" s="92">
        <f>IFERROR(VLOOKUP(G446,'Supporting data'!$I$15:$J$182,2,FALSE)*Výjezdy!F446,0)</f>
        <v>0</v>
      </c>
      <c r="I446" s="32">
        <f t="shared" si="12"/>
        <v>0</v>
      </c>
      <c r="J446" s="45" t="str">
        <f t="shared" si="13"/>
        <v/>
      </c>
    </row>
    <row r="447" spans="2:10" x14ac:dyDescent="0.3">
      <c r="B447" s="53" t="s">
        <v>492</v>
      </c>
      <c r="C447" s="151"/>
      <c r="D447" s="152"/>
      <c r="E447" s="112"/>
      <c r="F447" s="100">
        <f>E447*'Supporting data'!$S$5</f>
        <v>0</v>
      </c>
      <c r="G447" s="40"/>
      <c r="H447" s="92">
        <f>IFERROR(VLOOKUP(G447,'Supporting data'!$I$15:$J$182,2,FALSE)*Výjezdy!F447,0)</f>
        <v>0</v>
      </c>
      <c r="I447" s="32">
        <f t="shared" si="12"/>
        <v>0</v>
      </c>
      <c r="J447" s="45" t="str">
        <f t="shared" si="13"/>
        <v/>
      </c>
    </row>
    <row r="448" spans="2:10" x14ac:dyDescent="0.3">
      <c r="B448" s="53" t="s">
        <v>493</v>
      </c>
      <c r="C448" s="151"/>
      <c r="D448" s="152"/>
      <c r="E448" s="112"/>
      <c r="F448" s="100">
        <f>E448*'Supporting data'!$S$5</f>
        <v>0</v>
      </c>
      <c r="G448" s="40"/>
      <c r="H448" s="92">
        <f>IFERROR(VLOOKUP(G448,'Supporting data'!$I$15:$J$182,2,FALSE)*Výjezdy!F448,0)</f>
        <v>0</v>
      </c>
      <c r="I448" s="32">
        <f t="shared" si="12"/>
        <v>0</v>
      </c>
      <c r="J448" s="45" t="str">
        <f t="shared" si="13"/>
        <v/>
      </c>
    </row>
    <row r="449" spans="2:10" x14ac:dyDescent="0.3">
      <c r="B449" s="53" t="s">
        <v>494</v>
      </c>
      <c r="C449" s="151"/>
      <c r="D449" s="152"/>
      <c r="E449" s="112"/>
      <c r="F449" s="100">
        <f>E449*'Supporting data'!$S$5</f>
        <v>0</v>
      </c>
      <c r="G449" s="40"/>
      <c r="H449" s="92">
        <f>IFERROR(VLOOKUP(G449,'Supporting data'!$I$15:$J$182,2,FALSE)*Výjezdy!F449,0)</f>
        <v>0</v>
      </c>
      <c r="I449" s="32">
        <f t="shared" si="12"/>
        <v>0</v>
      </c>
      <c r="J449" s="45" t="str">
        <f t="shared" si="13"/>
        <v/>
      </c>
    </row>
    <row r="450" spans="2:10" x14ac:dyDescent="0.3">
      <c r="B450" s="53" t="s">
        <v>495</v>
      </c>
      <c r="C450" s="151"/>
      <c r="D450" s="152"/>
      <c r="E450" s="112"/>
      <c r="F450" s="100">
        <f>E450*'Supporting data'!$S$5</f>
        <v>0</v>
      </c>
      <c r="G450" s="40"/>
      <c r="H450" s="92">
        <f>IFERROR(VLOOKUP(G450,'Supporting data'!$I$15:$J$182,2,FALSE)*Výjezdy!F450,0)</f>
        <v>0</v>
      </c>
      <c r="I450" s="32">
        <f t="shared" si="12"/>
        <v>0</v>
      </c>
      <c r="J450" s="45" t="str">
        <f t="shared" si="13"/>
        <v/>
      </c>
    </row>
    <row r="451" spans="2:10" x14ac:dyDescent="0.3">
      <c r="B451" s="53" t="s">
        <v>496</v>
      </c>
      <c r="C451" s="151"/>
      <c r="D451" s="152"/>
      <c r="E451" s="112"/>
      <c r="F451" s="100">
        <f>E451*'Supporting data'!$S$5</f>
        <v>0</v>
      </c>
      <c r="G451" s="40"/>
      <c r="H451" s="92">
        <f>IFERROR(VLOOKUP(G451,'Supporting data'!$I$15:$J$182,2,FALSE)*Výjezdy!F451,0)</f>
        <v>0</v>
      </c>
      <c r="I451" s="32">
        <f t="shared" si="12"/>
        <v>0</v>
      </c>
      <c r="J451" s="45" t="str">
        <f t="shared" si="13"/>
        <v/>
      </c>
    </row>
    <row r="452" spans="2:10" x14ac:dyDescent="0.3">
      <c r="B452" s="53" t="s">
        <v>497</v>
      </c>
      <c r="C452" s="151"/>
      <c r="D452" s="152"/>
      <c r="E452" s="112"/>
      <c r="F452" s="100">
        <f>E452*'Supporting data'!$S$5</f>
        <v>0</v>
      </c>
      <c r="G452" s="40"/>
      <c r="H452" s="92">
        <f>IFERROR(VLOOKUP(G452,'Supporting data'!$I$15:$J$182,2,FALSE)*Výjezdy!F452,0)</f>
        <v>0</v>
      </c>
      <c r="I452" s="32">
        <f t="shared" si="12"/>
        <v>0</v>
      </c>
      <c r="J452" s="45" t="str">
        <f t="shared" si="13"/>
        <v/>
      </c>
    </row>
    <row r="453" spans="2:10" x14ac:dyDescent="0.3">
      <c r="B453" s="53" t="s">
        <v>498</v>
      </c>
      <c r="C453" s="151"/>
      <c r="D453" s="152"/>
      <c r="E453" s="112"/>
      <c r="F453" s="100">
        <f>E453*'Supporting data'!$S$5</f>
        <v>0</v>
      </c>
      <c r="G453" s="40"/>
      <c r="H453" s="92">
        <f>IFERROR(VLOOKUP(G453,'Supporting data'!$I$15:$J$182,2,FALSE)*Výjezdy!F453,0)</f>
        <v>0</v>
      </c>
      <c r="I453" s="32">
        <f t="shared" si="12"/>
        <v>0</v>
      </c>
      <c r="J453" s="45" t="str">
        <f t="shared" si="13"/>
        <v/>
      </c>
    </row>
    <row r="454" spans="2:10" x14ac:dyDescent="0.3">
      <c r="B454" s="53" t="s">
        <v>499</v>
      </c>
      <c r="C454" s="151"/>
      <c r="D454" s="152"/>
      <c r="E454" s="112"/>
      <c r="F454" s="100">
        <f>E454*'Supporting data'!$S$5</f>
        <v>0</v>
      </c>
      <c r="G454" s="40"/>
      <c r="H454" s="92">
        <f>IFERROR(VLOOKUP(G454,'Supporting data'!$I$15:$J$182,2,FALSE)*Výjezdy!F454,0)</f>
        <v>0</v>
      </c>
      <c r="I454" s="32">
        <f t="shared" si="12"/>
        <v>0</v>
      </c>
      <c r="J454" s="45" t="str">
        <f t="shared" si="13"/>
        <v/>
      </c>
    </row>
    <row r="455" spans="2:10" x14ac:dyDescent="0.3">
      <c r="B455" s="53" t="s">
        <v>500</v>
      </c>
      <c r="C455" s="151"/>
      <c r="D455" s="152"/>
      <c r="E455" s="112"/>
      <c r="F455" s="100">
        <f>E455*'Supporting data'!$S$5</f>
        <v>0</v>
      </c>
      <c r="G455" s="40"/>
      <c r="H455" s="92">
        <f>IFERROR(VLOOKUP(G455,'Supporting data'!$I$15:$J$182,2,FALSE)*Výjezdy!F455,0)</f>
        <v>0</v>
      </c>
      <c r="I455" s="32">
        <f t="shared" si="12"/>
        <v>0</v>
      </c>
      <c r="J455" s="45" t="str">
        <f t="shared" si="13"/>
        <v/>
      </c>
    </row>
    <row r="456" spans="2:10" x14ac:dyDescent="0.3">
      <c r="B456" s="53" t="s">
        <v>501</v>
      </c>
      <c r="C456" s="151"/>
      <c r="D456" s="152"/>
      <c r="E456" s="112"/>
      <c r="F456" s="100">
        <f>E456*'Supporting data'!$S$5</f>
        <v>0</v>
      </c>
      <c r="G456" s="40"/>
      <c r="H456" s="92">
        <f>IFERROR(VLOOKUP(G456,'Supporting data'!$I$15:$J$182,2,FALSE)*Výjezdy!F456,0)</f>
        <v>0</v>
      </c>
      <c r="I456" s="32">
        <f t="shared" si="12"/>
        <v>0</v>
      </c>
      <c r="J456" s="45" t="str">
        <f t="shared" si="13"/>
        <v/>
      </c>
    </row>
    <row r="457" spans="2:10" x14ac:dyDescent="0.3">
      <c r="B457" s="53" t="s">
        <v>502</v>
      </c>
      <c r="C457" s="151"/>
      <c r="D457" s="152"/>
      <c r="E457" s="112"/>
      <c r="F457" s="100">
        <f>E457*'Supporting data'!$S$5</f>
        <v>0</v>
      </c>
      <c r="G457" s="40"/>
      <c r="H457" s="92">
        <f>IFERROR(VLOOKUP(G457,'Supporting data'!$I$15:$J$182,2,FALSE)*Výjezdy!F457,0)</f>
        <v>0</v>
      </c>
      <c r="I457" s="32">
        <f t="shared" si="12"/>
        <v>0</v>
      </c>
      <c r="J457" s="45" t="str">
        <f t="shared" si="13"/>
        <v/>
      </c>
    </row>
    <row r="458" spans="2:10" x14ac:dyDescent="0.3">
      <c r="B458" s="53" t="s">
        <v>503</v>
      </c>
      <c r="C458" s="151"/>
      <c r="D458" s="152"/>
      <c r="E458" s="112"/>
      <c r="F458" s="100">
        <f>E458*'Supporting data'!$S$5</f>
        <v>0</v>
      </c>
      <c r="G458" s="40"/>
      <c r="H458" s="92">
        <f>IFERROR(VLOOKUP(G458,'Supporting data'!$I$15:$J$182,2,FALSE)*Výjezdy!F458,0)</f>
        <v>0</v>
      </c>
      <c r="I458" s="32">
        <f t="shared" si="12"/>
        <v>0</v>
      </c>
      <c r="J458" s="45" t="str">
        <f t="shared" si="13"/>
        <v/>
      </c>
    </row>
    <row r="459" spans="2:10" x14ac:dyDescent="0.3">
      <c r="B459" s="53" t="s">
        <v>504</v>
      </c>
      <c r="C459" s="151"/>
      <c r="D459" s="152"/>
      <c r="E459" s="112"/>
      <c r="F459" s="100">
        <f>E459*'Supporting data'!$S$5</f>
        <v>0</v>
      </c>
      <c r="G459" s="40"/>
      <c r="H459" s="92">
        <f>IFERROR(VLOOKUP(G459,'Supporting data'!$I$15:$J$182,2,FALSE)*Výjezdy!F459,0)</f>
        <v>0</v>
      </c>
      <c r="I459" s="32">
        <f t="shared" ref="I459:I509" si="14">IF(H459&gt;0,IF(ISTEXT(C459)=TRUE,0,1),0)</f>
        <v>0</v>
      </c>
      <c r="J459" s="45" t="str">
        <f t="shared" ref="J459:J509" si="15">IF(H459&gt;0,1,"")</f>
        <v/>
      </c>
    </row>
    <row r="460" spans="2:10" x14ac:dyDescent="0.3">
      <c r="B460" s="53" t="s">
        <v>505</v>
      </c>
      <c r="C460" s="151"/>
      <c r="D460" s="152"/>
      <c r="E460" s="112"/>
      <c r="F460" s="100">
        <f>E460*'Supporting data'!$S$5</f>
        <v>0</v>
      </c>
      <c r="G460" s="40"/>
      <c r="H460" s="92">
        <f>IFERROR(VLOOKUP(G460,'Supporting data'!$I$15:$J$182,2,FALSE)*Výjezdy!F460,0)</f>
        <v>0</v>
      </c>
      <c r="I460" s="32">
        <f t="shared" si="14"/>
        <v>0</v>
      </c>
      <c r="J460" s="45" t="str">
        <f t="shared" si="15"/>
        <v/>
      </c>
    </row>
    <row r="461" spans="2:10" x14ac:dyDescent="0.3">
      <c r="B461" s="53" t="s">
        <v>506</v>
      </c>
      <c r="C461" s="151"/>
      <c r="D461" s="152"/>
      <c r="E461" s="112"/>
      <c r="F461" s="100">
        <f>E461*'Supporting data'!$S$5</f>
        <v>0</v>
      </c>
      <c r="G461" s="40"/>
      <c r="H461" s="92">
        <f>IFERROR(VLOOKUP(G461,'Supporting data'!$I$15:$J$182,2,FALSE)*Výjezdy!F461,0)</f>
        <v>0</v>
      </c>
      <c r="I461" s="32">
        <f t="shared" si="14"/>
        <v>0</v>
      </c>
      <c r="J461" s="45" t="str">
        <f t="shared" si="15"/>
        <v/>
      </c>
    </row>
    <row r="462" spans="2:10" x14ac:dyDescent="0.3">
      <c r="B462" s="53" t="s">
        <v>507</v>
      </c>
      <c r="C462" s="151"/>
      <c r="D462" s="152"/>
      <c r="E462" s="112"/>
      <c r="F462" s="100">
        <f>E462*'Supporting data'!$S$5</f>
        <v>0</v>
      </c>
      <c r="G462" s="40"/>
      <c r="H462" s="92">
        <f>IFERROR(VLOOKUP(G462,'Supporting data'!$I$15:$J$182,2,FALSE)*Výjezdy!F462,0)</f>
        <v>0</v>
      </c>
      <c r="I462" s="32">
        <f t="shared" si="14"/>
        <v>0</v>
      </c>
      <c r="J462" s="45" t="str">
        <f t="shared" si="15"/>
        <v/>
      </c>
    </row>
    <row r="463" spans="2:10" x14ac:dyDescent="0.3">
      <c r="B463" s="53" t="s">
        <v>508</v>
      </c>
      <c r="C463" s="151"/>
      <c r="D463" s="152"/>
      <c r="E463" s="112"/>
      <c r="F463" s="100">
        <f>E463*'Supporting data'!$S$5</f>
        <v>0</v>
      </c>
      <c r="G463" s="40"/>
      <c r="H463" s="92">
        <f>IFERROR(VLOOKUP(G463,'Supporting data'!$I$15:$J$182,2,FALSE)*Výjezdy!F463,0)</f>
        <v>0</v>
      </c>
      <c r="I463" s="32">
        <f t="shared" si="14"/>
        <v>0</v>
      </c>
      <c r="J463" s="45" t="str">
        <f t="shared" si="15"/>
        <v/>
      </c>
    </row>
    <row r="464" spans="2:10" x14ac:dyDescent="0.3">
      <c r="B464" s="53" t="s">
        <v>509</v>
      </c>
      <c r="C464" s="151"/>
      <c r="D464" s="152"/>
      <c r="E464" s="112"/>
      <c r="F464" s="100">
        <f>E464*'Supporting data'!$S$5</f>
        <v>0</v>
      </c>
      <c r="G464" s="40"/>
      <c r="H464" s="92">
        <f>IFERROR(VLOOKUP(G464,'Supporting data'!$I$15:$J$182,2,FALSE)*Výjezdy!F464,0)</f>
        <v>0</v>
      </c>
      <c r="I464" s="32">
        <f t="shared" si="14"/>
        <v>0</v>
      </c>
      <c r="J464" s="45" t="str">
        <f t="shared" si="15"/>
        <v/>
      </c>
    </row>
    <row r="465" spans="2:10" x14ac:dyDescent="0.3">
      <c r="B465" s="53" t="s">
        <v>510</v>
      </c>
      <c r="C465" s="151"/>
      <c r="D465" s="152"/>
      <c r="E465" s="112"/>
      <c r="F465" s="100">
        <f>E465*'Supporting data'!$S$5</f>
        <v>0</v>
      </c>
      <c r="G465" s="40"/>
      <c r="H465" s="92">
        <f>IFERROR(VLOOKUP(G465,'Supporting data'!$I$15:$J$182,2,FALSE)*Výjezdy!F465,0)</f>
        <v>0</v>
      </c>
      <c r="I465" s="32">
        <f t="shared" si="14"/>
        <v>0</v>
      </c>
      <c r="J465" s="45" t="str">
        <f t="shared" si="15"/>
        <v/>
      </c>
    </row>
    <row r="466" spans="2:10" x14ac:dyDescent="0.3">
      <c r="B466" s="53" t="s">
        <v>511</v>
      </c>
      <c r="C466" s="151"/>
      <c r="D466" s="152"/>
      <c r="E466" s="112"/>
      <c r="F466" s="100">
        <f>E466*'Supporting data'!$S$5</f>
        <v>0</v>
      </c>
      <c r="G466" s="40"/>
      <c r="H466" s="92">
        <f>IFERROR(VLOOKUP(G466,'Supporting data'!$I$15:$J$182,2,FALSE)*Výjezdy!F466,0)</f>
        <v>0</v>
      </c>
      <c r="I466" s="32">
        <f t="shared" si="14"/>
        <v>0</v>
      </c>
      <c r="J466" s="45" t="str">
        <f t="shared" si="15"/>
        <v/>
      </c>
    </row>
    <row r="467" spans="2:10" x14ac:dyDescent="0.3">
      <c r="B467" s="53" t="s">
        <v>512</v>
      </c>
      <c r="C467" s="151"/>
      <c r="D467" s="152"/>
      <c r="E467" s="112"/>
      <c r="F467" s="100">
        <f>E467*'Supporting data'!$S$5</f>
        <v>0</v>
      </c>
      <c r="G467" s="40"/>
      <c r="H467" s="92">
        <f>IFERROR(VLOOKUP(G467,'Supporting data'!$I$15:$J$182,2,FALSE)*Výjezdy!F467,0)</f>
        <v>0</v>
      </c>
      <c r="I467" s="32">
        <f t="shared" si="14"/>
        <v>0</v>
      </c>
      <c r="J467" s="45" t="str">
        <f t="shared" si="15"/>
        <v/>
      </c>
    </row>
    <row r="468" spans="2:10" x14ac:dyDescent="0.3">
      <c r="B468" s="53" t="s">
        <v>513</v>
      </c>
      <c r="C468" s="151"/>
      <c r="D468" s="152"/>
      <c r="E468" s="112"/>
      <c r="F468" s="100">
        <f>E468*'Supporting data'!$S$5</f>
        <v>0</v>
      </c>
      <c r="G468" s="40"/>
      <c r="H468" s="92">
        <f>IFERROR(VLOOKUP(G468,'Supporting data'!$I$15:$J$182,2,FALSE)*Výjezdy!F468,0)</f>
        <v>0</v>
      </c>
      <c r="I468" s="32">
        <f t="shared" si="14"/>
        <v>0</v>
      </c>
      <c r="J468" s="45" t="str">
        <f t="shared" si="15"/>
        <v/>
      </c>
    </row>
    <row r="469" spans="2:10" x14ac:dyDescent="0.3">
      <c r="B469" s="53" t="s">
        <v>514</v>
      </c>
      <c r="C469" s="151"/>
      <c r="D469" s="152"/>
      <c r="E469" s="112"/>
      <c r="F469" s="100">
        <f>E469*'Supporting data'!$S$5</f>
        <v>0</v>
      </c>
      <c r="G469" s="40"/>
      <c r="H469" s="92">
        <f>IFERROR(VLOOKUP(G469,'Supporting data'!$I$15:$J$182,2,FALSE)*Výjezdy!F469,0)</f>
        <v>0</v>
      </c>
      <c r="I469" s="32">
        <f t="shared" si="14"/>
        <v>0</v>
      </c>
      <c r="J469" s="45" t="str">
        <f t="shared" si="15"/>
        <v/>
      </c>
    </row>
    <row r="470" spans="2:10" x14ac:dyDescent="0.3">
      <c r="B470" s="53" t="s">
        <v>515</v>
      </c>
      <c r="C470" s="151"/>
      <c r="D470" s="152"/>
      <c r="E470" s="112"/>
      <c r="F470" s="100">
        <f>E470*'Supporting data'!$S$5</f>
        <v>0</v>
      </c>
      <c r="G470" s="40"/>
      <c r="H470" s="92">
        <f>IFERROR(VLOOKUP(G470,'Supporting data'!$I$15:$J$182,2,FALSE)*Výjezdy!F470,0)</f>
        <v>0</v>
      </c>
      <c r="I470" s="32">
        <f t="shared" si="14"/>
        <v>0</v>
      </c>
      <c r="J470" s="45" t="str">
        <f t="shared" si="15"/>
        <v/>
      </c>
    </row>
    <row r="471" spans="2:10" x14ac:dyDescent="0.3">
      <c r="B471" s="53" t="s">
        <v>516</v>
      </c>
      <c r="C471" s="151"/>
      <c r="D471" s="152"/>
      <c r="E471" s="112"/>
      <c r="F471" s="100">
        <f>E471*'Supporting data'!$S$5</f>
        <v>0</v>
      </c>
      <c r="G471" s="40"/>
      <c r="H471" s="92">
        <f>IFERROR(VLOOKUP(G471,'Supporting data'!$I$15:$J$182,2,FALSE)*Výjezdy!F471,0)</f>
        <v>0</v>
      </c>
      <c r="I471" s="32">
        <f t="shared" si="14"/>
        <v>0</v>
      </c>
      <c r="J471" s="45" t="str">
        <f t="shared" si="15"/>
        <v/>
      </c>
    </row>
    <row r="472" spans="2:10" x14ac:dyDescent="0.3">
      <c r="B472" s="53" t="s">
        <v>517</v>
      </c>
      <c r="C472" s="151"/>
      <c r="D472" s="152"/>
      <c r="E472" s="112"/>
      <c r="F472" s="100">
        <f>E472*'Supporting data'!$S$5</f>
        <v>0</v>
      </c>
      <c r="G472" s="40"/>
      <c r="H472" s="92">
        <f>IFERROR(VLOOKUP(G472,'Supporting data'!$I$15:$J$182,2,FALSE)*Výjezdy!F472,0)</f>
        <v>0</v>
      </c>
      <c r="I472" s="32">
        <f t="shared" si="14"/>
        <v>0</v>
      </c>
      <c r="J472" s="45" t="str">
        <f t="shared" si="15"/>
        <v/>
      </c>
    </row>
    <row r="473" spans="2:10" x14ac:dyDescent="0.3">
      <c r="B473" s="53" t="s">
        <v>518</v>
      </c>
      <c r="C473" s="151"/>
      <c r="D473" s="152"/>
      <c r="E473" s="112"/>
      <c r="F473" s="100">
        <f>E473*'Supporting data'!$S$5</f>
        <v>0</v>
      </c>
      <c r="G473" s="40"/>
      <c r="H473" s="92">
        <f>IFERROR(VLOOKUP(G473,'Supporting data'!$I$15:$J$182,2,FALSE)*Výjezdy!F473,0)</f>
        <v>0</v>
      </c>
      <c r="I473" s="32">
        <f t="shared" si="14"/>
        <v>0</v>
      </c>
      <c r="J473" s="45" t="str">
        <f t="shared" si="15"/>
        <v/>
      </c>
    </row>
    <row r="474" spans="2:10" x14ac:dyDescent="0.3">
      <c r="B474" s="53" t="s">
        <v>519</v>
      </c>
      <c r="C474" s="151"/>
      <c r="D474" s="152"/>
      <c r="E474" s="112"/>
      <c r="F474" s="100">
        <f>E474*'Supporting data'!$S$5</f>
        <v>0</v>
      </c>
      <c r="G474" s="40"/>
      <c r="H474" s="92">
        <f>IFERROR(VLOOKUP(G474,'Supporting data'!$I$15:$J$182,2,FALSE)*Výjezdy!F474,0)</f>
        <v>0</v>
      </c>
      <c r="I474" s="32">
        <f t="shared" si="14"/>
        <v>0</v>
      </c>
      <c r="J474" s="45" t="str">
        <f t="shared" si="15"/>
        <v/>
      </c>
    </row>
    <row r="475" spans="2:10" x14ac:dyDescent="0.3">
      <c r="B475" s="53" t="s">
        <v>520</v>
      </c>
      <c r="C475" s="151"/>
      <c r="D475" s="152"/>
      <c r="E475" s="112"/>
      <c r="F475" s="100">
        <f>E475*'Supporting data'!$S$5</f>
        <v>0</v>
      </c>
      <c r="G475" s="40"/>
      <c r="H475" s="92">
        <f>IFERROR(VLOOKUP(G475,'Supporting data'!$I$15:$J$182,2,FALSE)*Výjezdy!F475,0)</f>
        <v>0</v>
      </c>
      <c r="I475" s="32">
        <f t="shared" si="14"/>
        <v>0</v>
      </c>
      <c r="J475" s="45" t="str">
        <f t="shared" si="15"/>
        <v/>
      </c>
    </row>
    <row r="476" spans="2:10" x14ac:dyDescent="0.3">
      <c r="B476" s="53" t="s">
        <v>521</v>
      </c>
      <c r="C476" s="151"/>
      <c r="D476" s="152"/>
      <c r="E476" s="112"/>
      <c r="F476" s="100">
        <f>E476*'Supporting data'!$S$5</f>
        <v>0</v>
      </c>
      <c r="G476" s="40"/>
      <c r="H476" s="92">
        <f>IFERROR(VLOOKUP(G476,'Supporting data'!$I$15:$J$182,2,FALSE)*Výjezdy!F476,0)</f>
        <v>0</v>
      </c>
      <c r="I476" s="32">
        <f t="shared" si="14"/>
        <v>0</v>
      </c>
      <c r="J476" s="45" t="str">
        <f t="shared" si="15"/>
        <v/>
      </c>
    </row>
    <row r="477" spans="2:10" x14ac:dyDescent="0.3">
      <c r="B477" s="53" t="s">
        <v>522</v>
      </c>
      <c r="C477" s="151"/>
      <c r="D477" s="152"/>
      <c r="E477" s="112"/>
      <c r="F477" s="100">
        <f>E477*'Supporting data'!$S$5</f>
        <v>0</v>
      </c>
      <c r="G477" s="40"/>
      <c r="H477" s="92">
        <f>IFERROR(VLOOKUP(G477,'Supporting data'!$I$15:$J$182,2,FALSE)*Výjezdy!F477,0)</f>
        <v>0</v>
      </c>
      <c r="I477" s="32">
        <f t="shared" si="14"/>
        <v>0</v>
      </c>
      <c r="J477" s="45" t="str">
        <f t="shared" si="15"/>
        <v/>
      </c>
    </row>
    <row r="478" spans="2:10" x14ac:dyDescent="0.3">
      <c r="B478" s="53" t="s">
        <v>523</v>
      </c>
      <c r="C478" s="151"/>
      <c r="D478" s="152"/>
      <c r="E478" s="112"/>
      <c r="F478" s="100">
        <f>E478*'Supporting data'!$S$5</f>
        <v>0</v>
      </c>
      <c r="G478" s="40"/>
      <c r="H478" s="92">
        <f>IFERROR(VLOOKUP(G478,'Supporting data'!$I$15:$J$182,2,FALSE)*Výjezdy!F478,0)</f>
        <v>0</v>
      </c>
      <c r="I478" s="32">
        <f t="shared" si="14"/>
        <v>0</v>
      </c>
      <c r="J478" s="45" t="str">
        <f t="shared" si="15"/>
        <v/>
      </c>
    </row>
    <row r="479" spans="2:10" x14ac:dyDescent="0.3">
      <c r="B479" s="53" t="s">
        <v>524</v>
      </c>
      <c r="C479" s="151"/>
      <c r="D479" s="152"/>
      <c r="E479" s="112"/>
      <c r="F479" s="100">
        <f>E479*'Supporting data'!$S$5</f>
        <v>0</v>
      </c>
      <c r="G479" s="40"/>
      <c r="H479" s="92">
        <f>IFERROR(VLOOKUP(G479,'Supporting data'!$I$15:$J$182,2,FALSE)*Výjezdy!F479,0)</f>
        <v>0</v>
      </c>
      <c r="I479" s="32">
        <f t="shared" si="14"/>
        <v>0</v>
      </c>
      <c r="J479" s="45" t="str">
        <f t="shared" si="15"/>
        <v/>
      </c>
    </row>
    <row r="480" spans="2:10" x14ac:dyDescent="0.3">
      <c r="B480" s="53" t="s">
        <v>525</v>
      </c>
      <c r="C480" s="151"/>
      <c r="D480" s="152"/>
      <c r="E480" s="112"/>
      <c r="F480" s="100">
        <f>E480*'Supporting data'!$S$5</f>
        <v>0</v>
      </c>
      <c r="G480" s="40"/>
      <c r="H480" s="92">
        <f>IFERROR(VLOOKUP(G480,'Supporting data'!$I$15:$J$182,2,FALSE)*Výjezdy!F480,0)</f>
        <v>0</v>
      </c>
      <c r="I480" s="32">
        <f t="shared" si="14"/>
        <v>0</v>
      </c>
      <c r="J480" s="45" t="str">
        <f t="shared" si="15"/>
        <v/>
      </c>
    </row>
    <row r="481" spans="2:10" x14ac:dyDescent="0.3">
      <c r="B481" s="53" t="s">
        <v>526</v>
      </c>
      <c r="C481" s="151"/>
      <c r="D481" s="152"/>
      <c r="E481" s="112"/>
      <c r="F481" s="100">
        <f>E481*'Supporting data'!$S$5</f>
        <v>0</v>
      </c>
      <c r="G481" s="40"/>
      <c r="H481" s="92">
        <f>IFERROR(VLOOKUP(G481,'Supporting data'!$I$15:$J$182,2,FALSE)*Výjezdy!F481,0)</f>
        <v>0</v>
      </c>
      <c r="I481" s="32">
        <f t="shared" si="14"/>
        <v>0</v>
      </c>
      <c r="J481" s="45" t="str">
        <f t="shared" si="15"/>
        <v/>
      </c>
    </row>
    <row r="482" spans="2:10" x14ac:dyDescent="0.3">
      <c r="B482" s="53" t="s">
        <v>527</v>
      </c>
      <c r="C482" s="151"/>
      <c r="D482" s="152"/>
      <c r="E482" s="112"/>
      <c r="F482" s="100">
        <f>E482*'Supporting data'!$S$5</f>
        <v>0</v>
      </c>
      <c r="G482" s="40"/>
      <c r="H482" s="92">
        <f>IFERROR(VLOOKUP(G482,'Supporting data'!$I$15:$J$182,2,FALSE)*Výjezdy!F482,0)</f>
        <v>0</v>
      </c>
      <c r="I482" s="32">
        <f t="shared" si="14"/>
        <v>0</v>
      </c>
      <c r="J482" s="45" t="str">
        <f t="shared" si="15"/>
        <v/>
      </c>
    </row>
    <row r="483" spans="2:10" x14ac:dyDescent="0.3">
      <c r="B483" s="53" t="s">
        <v>528</v>
      </c>
      <c r="C483" s="151"/>
      <c r="D483" s="152"/>
      <c r="E483" s="112"/>
      <c r="F483" s="100">
        <f>E483*'Supporting data'!$S$5</f>
        <v>0</v>
      </c>
      <c r="G483" s="40"/>
      <c r="H483" s="92">
        <f>IFERROR(VLOOKUP(G483,'Supporting data'!$I$15:$J$182,2,FALSE)*Výjezdy!F483,0)</f>
        <v>0</v>
      </c>
      <c r="I483" s="32">
        <f t="shared" si="14"/>
        <v>0</v>
      </c>
      <c r="J483" s="45" t="str">
        <f t="shared" si="15"/>
        <v/>
      </c>
    </row>
    <row r="484" spans="2:10" x14ac:dyDescent="0.3">
      <c r="B484" s="53" t="s">
        <v>529</v>
      </c>
      <c r="C484" s="151"/>
      <c r="D484" s="152"/>
      <c r="E484" s="112"/>
      <c r="F484" s="100">
        <f>E484*'Supporting data'!$S$5</f>
        <v>0</v>
      </c>
      <c r="G484" s="40"/>
      <c r="H484" s="92">
        <f>IFERROR(VLOOKUP(G484,'Supporting data'!$I$15:$J$182,2,FALSE)*Výjezdy!F484,0)</f>
        <v>0</v>
      </c>
      <c r="I484" s="32">
        <f t="shared" si="14"/>
        <v>0</v>
      </c>
      <c r="J484" s="45" t="str">
        <f t="shared" si="15"/>
        <v/>
      </c>
    </row>
    <row r="485" spans="2:10" x14ac:dyDescent="0.3">
      <c r="B485" s="53" t="s">
        <v>530</v>
      </c>
      <c r="C485" s="151"/>
      <c r="D485" s="152"/>
      <c r="E485" s="112"/>
      <c r="F485" s="100">
        <f>E485*'Supporting data'!$S$5</f>
        <v>0</v>
      </c>
      <c r="G485" s="40"/>
      <c r="H485" s="92">
        <f>IFERROR(VLOOKUP(G485,'Supporting data'!$I$15:$J$182,2,FALSE)*Výjezdy!F485,0)</f>
        <v>0</v>
      </c>
      <c r="I485" s="32">
        <f t="shared" si="14"/>
        <v>0</v>
      </c>
      <c r="J485" s="45" t="str">
        <f t="shared" si="15"/>
        <v/>
      </c>
    </row>
    <row r="486" spans="2:10" x14ac:dyDescent="0.3">
      <c r="B486" s="53" t="s">
        <v>531</v>
      </c>
      <c r="C486" s="151"/>
      <c r="D486" s="152"/>
      <c r="E486" s="112"/>
      <c r="F486" s="100">
        <f>E486*'Supporting data'!$S$5</f>
        <v>0</v>
      </c>
      <c r="G486" s="40"/>
      <c r="H486" s="92">
        <f>IFERROR(VLOOKUP(G486,'Supporting data'!$I$15:$J$182,2,FALSE)*Výjezdy!F486,0)</f>
        <v>0</v>
      </c>
      <c r="I486" s="32">
        <f t="shared" si="14"/>
        <v>0</v>
      </c>
      <c r="J486" s="45" t="str">
        <f t="shared" si="15"/>
        <v/>
      </c>
    </row>
    <row r="487" spans="2:10" x14ac:dyDescent="0.3">
      <c r="B487" s="53" t="s">
        <v>532</v>
      </c>
      <c r="C487" s="151"/>
      <c r="D487" s="152"/>
      <c r="E487" s="112"/>
      <c r="F487" s="100">
        <f>E487*'Supporting data'!$S$5</f>
        <v>0</v>
      </c>
      <c r="G487" s="40"/>
      <c r="H487" s="92">
        <f>IFERROR(VLOOKUP(G487,'Supporting data'!$I$15:$J$182,2,FALSE)*Výjezdy!F487,0)</f>
        <v>0</v>
      </c>
      <c r="I487" s="32">
        <f t="shared" si="14"/>
        <v>0</v>
      </c>
      <c r="J487" s="45" t="str">
        <f t="shared" si="15"/>
        <v/>
      </c>
    </row>
    <row r="488" spans="2:10" x14ac:dyDescent="0.3">
      <c r="B488" s="53" t="s">
        <v>533</v>
      </c>
      <c r="C488" s="151"/>
      <c r="D488" s="152"/>
      <c r="E488" s="112"/>
      <c r="F488" s="100">
        <f>E488*'Supporting data'!$S$5</f>
        <v>0</v>
      </c>
      <c r="G488" s="40"/>
      <c r="H488" s="92">
        <f>IFERROR(VLOOKUP(G488,'Supporting data'!$I$15:$J$182,2,FALSE)*Výjezdy!F488,0)</f>
        <v>0</v>
      </c>
      <c r="I488" s="32">
        <f t="shared" si="14"/>
        <v>0</v>
      </c>
      <c r="J488" s="45" t="str">
        <f t="shared" si="15"/>
        <v/>
      </c>
    </row>
    <row r="489" spans="2:10" x14ac:dyDescent="0.3">
      <c r="B489" s="53" t="s">
        <v>534</v>
      </c>
      <c r="C489" s="151"/>
      <c r="D489" s="152"/>
      <c r="E489" s="112"/>
      <c r="F489" s="100">
        <f>E489*'Supporting data'!$S$5</f>
        <v>0</v>
      </c>
      <c r="G489" s="40"/>
      <c r="H489" s="92">
        <f>IFERROR(VLOOKUP(G489,'Supporting data'!$I$15:$J$182,2,FALSE)*Výjezdy!F489,0)</f>
        <v>0</v>
      </c>
      <c r="I489" s="32">
        <f t="shared" si="14"/>
        <v>0</v>
      </c>
      <c r="J489" s="45" t="str">
        <f t="shared" si="15"/>
        <v/>
      </c>
    </row>
    <row r="490" spans="2:10" x14ac:dyDescent="0.3">
      <c r="B490" s="53" t="s">
        <v>535</v>
      </c>
      <c r="C490" s="151"/>
      <c r="D490" s="152"/>
      <c r="E490" s="112"/>
      <c r="F490" s="100">
        <f>E490*'Supporting data'!$S$5</f>
        <v>0</v>
      </c>
      <c r="G490" s="40"/>
      <c r="H490" s="92">
        <f>IFERROR(VLOOKUP(G490,'Supporting data'!$I$15:$J$182,2,FALSE)*Výjezdy!F490,0)</f>
        <v>0</v>
      </c>
      <c r="I490" s="32">
        <f t="shared" si="14"/>
        <v>0</v>
      </c>
      <c r="J490" s="45" t="str">
        <f t="shared" si="15"/>
        <v/>
      </c>
    </row>
    <row r="491" spans="2:10" x14ac:dyDescent="0.3">
      <c r="B491" s="53" t="s">
        <v>536</v>
      </c>
      <c r="C491" s="151"/>
      <c r="D491" s="152"/>
      <c r="E491" s="112"/>
      <c r="F491" s="100">
        <f>E491*'Supporting data'!$S$5</f>
        <v>0</v>
      </c>
      <c r="G491" s="40"/>
      <c r="H491" s="92">
        <f>IFERROR(VLOOKUP(G491,'Supporting data'!$I$15:$J$182,2,FALSE)*Výjezdy!F491,0)</f>
        <v>0</v>
      </c>
      <c r="I491" s="32">
        <f t="shared" si="14"/>
        <v>0</v>
      </c>
      <c r="J491" s="45" t="str">
        <f t="shared" si="15"/>
        <v/>
      </c>
    </row>
    <row r="492" spans="2:10" x14ac:dyDescent="0.3">
      <c r="B492" s="53" t="s">
        <v>537</v>
      </c>
      <c r="C492" s="151"/>
      <c r="D492" s="152"/>
      <c r="E492" s="112"/>
      <c r="F492" s="100">
        <f>E492*'Supporting data'!$S$5</f>
        <v>0</v>
      </c>
      <c r="G492" s="40"/>
      <c r="H492" s="92">
        <f>IFERROR(VLOOKUP(G492,'Supporting data'!$I$15:$J$182,2,FALSE)*Výjezdy!F492,0)</f>
        <v>0</v>
      </c>
      <c r="I492" s="32">
        <f t="shared" si="14"/>
        <v>0</v>
      </c>
      <c r="J492" s="45" t="str">
        <f t="shared" si="15"/>
        <v/>
      </c>
    </row>
    <row r="493" spans="2:10" x14ac:dyDescent="0.3">
      <c r="B493" s="53" t="s">
        <v>538</v>
      </c>
      <c r="C493" s="151"/>
      <c r="D493" s="152"/>
      <c r="E493" s="112"/>
      <c r="F493" s="100">
        <f>E493*'Supporting data'!$S$5</f>
        <v>0</v>
      </c>
      <c r="G493" s="40"/>
      <c r="H493" s="92">
        <f>IFERROR(VLOOKUP(G493,'Supporting data'!$I$15:$J$182,2,FALSE)*Výjezdy!F493,0)</f>
        <v>0</v>
      </c>
      <c r="I493" s="32">
        <f t="shared" si="14"/>
        <v>0</v>
      </c>
      <c r="J493" s="45" t="str">
        <f t="shared" si="15"/>
        <v/>
      </c>
    </row>
    <row r="494" spans="2:10" x14ac:dyDescent="0.3">
      <c r="B494" s="53" t="s">
        <v>539</v>
      </c>
      <c r="C494" s="151"/>
      <c r="D494" s="152"/>
      <c r="E494" s="112"/>
      <c r="F494" s="100">
        <f>E494*'Supporting data'!$S$5</f>
        <v>0</v>
      </c>
      <c r="G494" s="40"/>
      <c r="H494" s="92">
        <f>IFERROR(VLOOKUP(G494,'Supporting data'!$I$15:$J$182,2,FALSE)*Výjezdy!F494,0)</f>
        <v>0</v>
      </c>
      <c r="I494" s="32">
        <f t="shared" si="14"/>
        <v>0</v>
      </c>
      <c r="J494" s="45" t="str">
        <f t="shared" si="15"/>
        <v/>
      </c>
    </row>
    <row r="495" spans="2:10" x14ac:dyDescent="0.3">
      <c r="B495" s="53" t="s">
        <v>540</v>
      </c>
      <c r="C495" s="151"/>
      <c r="D495" s="152"/>
      <c r="E495" s="112"/>
      <c r="F495" s="100">
        <f>E495*'Supporting data'!$S$5</f>
        <v>0</v>
      </c>
      <c r="G495" s="40"/>
      <c r="H495" s="92">
        <f>IFERROR(VLOOKUP(G495,'Supporting data'!$I$15:$J$182,2,FALSE)*Výjezdy!F495,0)</f>
        <v>0</v>
      </c>
      <c r="I495" s="32">
        <f t="shared" si="14"/>
        <v>0</v>
      </c>
      <c r="J495" s="45" t="str">
        <f t="shared" si="15"/>
        <v/>
      </c>
    </row>
    <row r="496" spans="2:10" x14ac:dyDescent="0.3">
      <c r="B496" s="53" t="s">
        <v>541</v>
      </c>
      <c r="C496" s="151"/>
      <c r="D496" s="152"/>
      <c r="E496" s="112"/>
      <c r="F496" s="100">
        <f>E496*'Supporting data'!$S$5</f>
        <v>0</v>
      </c>
      <c r="G496" s="40"/>
      <c r="H496" s="92">
        <f>IFERROR(VLOOKUP(G496,'Supporting data'!$I$15:$J$182,2,FALSE)*Výjezdy!F496,0)</f>
        <v>0</v>
      </c>
      <c r="I496" s="32">
        <f t="shared" si="14"/>
        <v>0</v>
      </c>
      <c r="J496" s="45" t="str">
        <f t="shared" si="15"/>
        <v/>
      </c>
    </row>
    <row r="497" spans="2:10" x14ac:dyDescent="0.3">
      <c r="B497" s="53" t="s">
        <v>542</v>
      </c>
      <c r="C497" s="151"/>
      <c r="D497" s="152"/>
      <c r="E497" s="112"/>
      <c r="F497" s="100">
        <f>E497*'Supporting data'!$S$5</f>
        <v>0</v>
      </c>
      <c r="G497" s="40"/>
      <c r="H497" s="92">
        <f>IFERROR(VLOOKUP(G497,'Supporting data'!$I$15:$J$182,2,FALSE)*Výjezdy!F497,0)</f>
        <v>0</v>
      </c>
      <c r="I497" s="32">
        <f t="shared" si="14"/>
        <v>0</v>
      </c>
      <c r="J497" s="45" t="str">
        <f t="shared" si="15"/>
        <v/>
      </c>
    </row>
    <row r="498" spans="2:10" x14ac:dyDescent="0.3">
      <c r="B498" s="53" t="s">
        <v>543</v>
      </c>
      <c r="C498" s="151"/>
      <c r="D498" s="152"/>
      <c r="E498" s="112"/>
      <c r="F498" s="100">
        <f>E498*'Supporting data'!$S$5</f>
        <v>0</v>
      </c>
      <c r="G498" s="40"/>
      <c r="H498" s="92">
        <f>IFERROR(VLOOKUP(G498,'Supporting data'!$I$15:$J$182,2,FALSE)*Výjezdy!F498,0)</f>
        <v>0</v>
      </c>
      <c r="I498" s="32">
        <f t="shared" si="14"/>
        <v>0</v>
      </c>
      <c r="J498" s="45" t="str">
        <f t="shared" si="15"/>
        <v/>
      </c>
    </row>
    <row r="499" spans="2:10" x14ac:dyDescent="0.3">
      <c r="B499" s="53" t="s">
        <v>544</v>
      </c>
      <c r="C499" s="151"/>
      <c r="D499" s="152"/>
      <c r="E499" s="112"/>
      <c r="F499" s="100">
        <f>E499*'Supporting data'!$S$5</f>
        <v>0</v>
      </c>
      <c r="G499" s="40"/>
      <c r="H499" s="92">
        <f>IFERROR(VLOOKUP(G499,'Supporting data'!$I$15:$J$182,2,FALSE)*Výjezdy!F499,0)</f>
        <v>0</v>
      </c>
      <c r="I499" s="32">
        <f t="shared" si="14"/>
        <v>0</v>
      </c>
      <c r="J499" s="45" t="str">
        <f t="shared" si="15"/>
        <v/>
      </c>
    </row>
    <row r="500" spans="2:10" x14ac:dyDescent="0.3">
      <c r="B500" s="53" t="s">
        <v>545</v>
      </c>
      <c r="C500" s="151"/>
      <c r="D500" s="152"/>
      <c r="E500" s="112"/>
      <c r="F500" s="100">
        <f>E500*'Supporting data'!$S$5</f>
        <v>0</v>
      </c>
      <c r="G500" s="40"/>
      <c r="H500" s="92">
        <f>IFERROR(VLOOKUP(G500,'Supporting data'!$I$15:$J$182,2,FALSE)*Výjezdy!F500,0)</f>
        <v>0</v>
      </c>
      <c r="I500" s="32">
        <f t="shared" si="14"/>
        <v>0</v>
      </c>
      <c r="J500" s="45" t="str">
        <f t="shared" si="15"/>
        <v/>
      </c>
    </row>
    <row r="501" spans="2:10" x14ac:dyDescent="0.3">
      <c r="B501" s="53" t="s">
        <v>546</v>
      </c>
      <c r="C501" s="151"/>
      <c r="D501" s="152"/>
      <c r="E501" s="112"/>
      <c r="F501" s="100">
        <f>E501*'Supporting data'!$S$5</f>
        <v>0</v>
      </c>
      <c r="G501" s="40"/>
      <c r="H501" s="92">
        <f>IFERROR(VLOOKUP(G501,'Supporting data'!$I$15:$J$182,2,FALSE)*Výjezdy!F501,0)</f>
        <v>0</v>
      </c>
      <c r="I501" s="32">
        <f t="shared" si="14"/>
        <v>0</v>
      </c>
      <c r="J501" s="45" t="str">
        <f t="shared" si="15"/>
        <v/>
      </c>
    </row>
    <row r="502" spans="2:10" x14ac:dyDescent="0.3">
      <c r="B502" s="53" t="s">
        <v>547</v>
      </c>
      <c r="C502" s="151"/>
      <c r="D502" s="152"/>
      <c r="E502" s="112"/>
      <c r="F502" s="100">
        <f>E502*'Supporting data'!$S$5</f>
        <v>0</v>
      </c>
      <c r="G502" s="40"/>
      <c r="H502" s="92">
        <f>IFERROR(VLOOKUP(G502,'Supporting data'!$I$15:$J$182,2,FALSE)*Výjezdy!F502,0)</f>
        <v>0</v>
      </c>
      <c r="I502" s="32">
        <f t="shared" si="14"/>
        <v>0</v>
      </c>
      <c r="J502" s="45" t="str">
        <f t="shared" si="15"/>
        <v/>
      </c>
    </row>
    <row r="503" spans="2:10" x14ac:dyDescent="0.3">
      <c r="B503" s="53" t="s">
        <v>548</v>
      </c>
      <c r="C503" s="151"/>
      <c r="D503" s="152"/>
      <c r="E503" s="112"/>
      <c r="F503" s="100">
        <f>E503*'Supporting data'!$S$5</f>
        <v>0</v>
      </c>
      <c r="G503" s="40"/>
      <c r="H503" s="92">
        <f>IFERROR(VLOOKUP(G503,'Supporting data'!$I$15:$J$182,2,FALSE)*Výjezdy!F503,0)</f>
        <v>0</v>
      </c>
      <c r="I503" s="32">
        <f t="shared" si="14"/>
        <v>0</v>
      </c>
      <c r="J503" s="45" t="str">
        <f t="shared" si="15"/>
        <v/>
      </c>
    </row>
    <row r="504" spans="2:10" x14ac:dyDescent="0.3">
      <c r="B504" s="53" t="s">
        <v>549</v>
      </c>
      <c r="C504" s="151"/>
      <c r="D504" s="152"/>
      <c r="E504" s="112"/>
      <c r="F504" s="100">
        <f>E504*'Supporting data'!$S$5</f>
        <v>0</v>
      </c>
      <c r="G504" s="40"/>
      <c r="H504" s="92">
        <f>IFERROR(VLOOKUP(G504,'Supporting data'!$I$15:$J$182,2,FALSE)*Výjezdy!F504,0)</f>
        <v>0</v>
      </c>
      <c r="I504" s="32">
        <f t="shared" si="14"/>
        <v>0</v>
      </c>
      <c r="J504" s="45" t="str">
        <f t="shared" si="15"/>
        <v/>
      </c>
    </row>
    <row r="505" spans="2:10" x14ac:dyDescent="0.3">
      <c r="B505" s="53" t="s">
        <v>550</v>
      </c>
      <c r="C505" s="151"/>
      <c r="D505" s="152"/>
      <c r="E505" s="112"/>
      <c r="F505" s="100">
        <f>E505*'Supporting data'!$S$5</f>
        <v>0</v>
      </c>
      <c r="G505" s="40"/>
      <c r="H505" s="92">
        <f>IFERROR(VLOOKUP(G505,'Supporting data'!$I$15:$J$182,2,FALSE)*Výjezdy!F505,0)</f>
        <v>0</v>
      </c>
      <c r="I505" s="32">
        <f t="shared" si="14"/>
        <v>0</v>
      </c>
      <c r="J505" s="45" t="str">
        <f t="shared" si="15"/>
        <v/>
      </c>
    </row>
    <row r="506" spans="2:10" x14ac:dyDescent="0.3">
      <c r="B506" s="53" t="s">
        <v>551</v>
      </c>
      <c r="C506" s="151"/>
      <c r="D506" s="152"/>
      <c r="E506" s="112"/>
      <c r="F506" s="100">
        <f>E506*'Supporting data'!$S$5</f>
        <v>0</v>
      </c>
      <c r="G506" s="40"/>
      <c r="H506" s="92">
        <f>IFERROR(VLOOKUP(G506,'Supporting data'!$I$15:$J$182,2,FALSE)*Výjezdy!F506,0)</f>
        <v>0</v>
      </c>
      <c r="I506" s="32">
        <f t="shared" si="14"/>
        <v>0</v>
      </c>
      <c r="J506" s="45" t="str">
        <f t="shared" si="15"/>
        <v/>
      </c>
    </row>
    <row r="507" spans="2:10" x14ac:dyDescent="0.3">
      <c r="B507" s="53" t="s">
        <v>552</v>
      </c>
      <c r="C507" s="151"/>
      <c r="D507" s="152"/>
      <c r="E507" s="112"/>
      <c r="F507" s="100">
        <f>E507*'Supporting data'!$S$5</f>
        <v>0</v>
      </c>
      <c r="G507" s="40"/>
      <c r="H507" s="92">
        <f>IFERROR(VLOOKUP(G507,'Supporting data'!$I$15:$J$182,2,FALSE)*Výjezdy!F507,0)</f>
        <v>0</v>
      </c>
      <c r="I507" s="32">
        <f t="shared" si="14"/>
        <v>0</v>
      </c>
      <c r="J507" s="45" t="str">
        <f t="shared" si="15"/>
        <v/>
      </c>
    </row>
    <row r="508" spans="2:10" x14ac:dyDescent="0.3">
      <c r="B508" s="53" t="s">
        <v>553</v>
      </c>
      <c r="C508" s="151"/>
      <c r="D508" s="152"/>
      <c r="E508" s="112"/>
      <c r="F508" s="100">
        <f>E508*'Supporting data'!$S$5</f>
        <v>0</v>
      </c>
      <c r="G508" s="40"/>
      <c r="H508" s="92">
        <f>IFERROR(VLOOKUP(G508,'Supporting data'!$I$15:$J$182,2,FALSE)*Výjezdy!F508,0)</f>
        <v>0</v>
      </c>
      <c r="I508" s="32">
        <f t="shared" si="14"/>
        <v>0</v>
      </c>
      <c r="J508" s="45" t="str">
        <f t="shared" si="15"/>
        <v/>
      </c>
    </row>
    <row r="509" spans="2:10" ht="15" thickBot="1" x14ac:dyDescent="0.35">
      <c r="B509" s="54" t="s">
        <v>554</v>
      </c>
      <c r="C509" s="146"/>
      <c r="D509" s="147"/>
      <c r="E509" s="113"/>
      <c r="F509" s="102">
        <f>E509*'Supporting data'!$S$5</f>
        <v>0</v>
      </c>
      <c r="G509" s="41"/>
      <c r="H509" s="93">
        <f>IFERROR(VLOOKUP(G509,'Supporting data'!$I$15:$J$182,2,FALSE)*Výjezdy!F509,0)</f>
        <v>0</v>
      </c>
      <c r="I509" s="32">
        <f t="shared" si="14"/>
        <v>0</v>
      </c>
      <c r="J509" s="46" t="str">
        <f t="shared" si="15"/>
        <v/>
      </c>
    </row>
  </sheetData>
  <sheetProtection algorithmName="SHA-512" hashValue="9bXQq99Hu2zX6TxhD7rymqtNd7ZlDimHcHw7UQKt2fPr/e7MOXaIPDJJ3Cz9vTVYVqx3EDeZzc16aVAP/ySMfw==" saltValue="0JeOqxLY9QhtVuTG3ZdhWQ==" spinCount="100000" sheet="1" pivotTables="0"/>
  <mergeCells count="506">
    <mergeCell ref="G7:G8"/>
    <mergeCell ref="H7:H8"/>
    <mergeCell ref="C11:D11"/>
    <mergeCell ref="C12:D12"/>
    <mergeCell ref="C13:D13"/>
    <mergeCell ref="C14:D14"/>
    <mergeCell ref="C15:D15"/>
    <mergeCell ref="C16:D16"/>
    <mergeCell ref="F7:F9"/>
    <mergeCell ref="C10:D10"/>
    <mergeCell ref="C5:C7"/>
    <mergeCell ref="E7:E9"/>
    <mergeCell ref="C23:D23"/>
    <mergeCell ref="C24:D24"/>
    <mergeCell ref="C25:D25"/>
    <mergeCell ref="C26:D26"/>
    <mergeCell ref="C27:D27"/>
    <mergeCell ref="C28:D28"/>
    <mergeCell ref="C17:D17"/>
    <mergeCell ref="C18:D18"/>
    <mergeCell ref="C19:D19"/>
    <mergeCell ref="C20:D20"/>
    <mergeCell ref="C21:D21"/>
    <mergeCell ref="C22:D22"/>
    <mergeCell ref="C35:D35"/>
    <mergeCell ref="C36:D36"/>
    <mergeCell ref="C37:D37"/>
    <mergeCell ref="C38:D38"/>
    <mergeCell ref="C39:D39"/>
    <mergeCell ref="C40:D40"/>
    <mergeCell ref="C29:D29"/>
    <mergeCell ref="C30:D30"/>
    <mergeCell ref="C31:D31"/>
    <mergeCell ref="C32:D32"/>
    <mergeCell ref="C33:D33"/>
    <mergeCell ref="C34:D34"/>
    <mergeCell ref="C47:D47"/>
    <mergeCell ref="C48:D48"/>
    <mergeCell ref="C49:D49"/>
    <mergeCell ref="C50:D50"/>
    <mergeCell ref="C51:D51"/>
    <mergeCell ref="C52:D52"/>
    <mergeCell ref="C41:D41"/>
    <mergeCell ref="C42:D42"/>
    <mergeCell ref="C43:D43"/>
    <mergeCell ref="C44:D44"/>
    <mergeCell ref="C45:D45"/>
    <mergeCell ref="C46:D46"/>
    <mergeCell ref="C59:D59"/>
    <mergeCell ref="C60:D60"/>
    <mergeCell ref="C61:D61"/>
    <mergeCell ref="C62:D62"/>
    <mergeCell ref="C63:D63"/>
    <mergeCell ref="C64:D64"/>
    <mergeCell ref="C53:D53"/>
    <mergeCell ref="C54:D54"/>
    <mergeCell ref="C55:D55"/>
    <mergeCell ref="C56:D56"/>
    <mergeCell ref="C57:D57"/>
    <mergeCell ref="C58:D58"/>
    <mergeCell ref="C71:D71"/>
    <mergeCell ref="C72:D72"/>
    <mergeCell ref="C73:D73"/>
    <mergeCell ref="C74:D74"/>
    <mergeCell ref="C75:D75"/>
    <mergeCell ref="C76:D76"/>
    <mergeCell ref="C65:D65"/>
    <mergeCell ref="C66:D66"/>
    <mergeCell ref="C67:D67"/>
    <mergeCell ref="C68:D68"/>
    <mergeCell ref="C69:D69"/>
    <mergeCell ref="C70:D70"/>
    <mergeCell ref="C83:D83"/>
    <mergeCell ref="C84:D84"/>
    <mergeCell ref="C85:D85"/>
    <mergeCell ref="C86:D86"/>
    <mergeCell ref="C87:D87"/>
    <mergeCell ref="C88:D88"/>
    <mergeCell ref="C77:D77"/>
    <mergeCell ref="C78:D78"/>
    <mergeCell ref="C79:D79"/>
    <mergeCell ref="C80:D80"/>
    <mergeCell ref="C81:D81"/>
    <mergeCell ref="C82:D82"/>
    <mergeCell ref="C95:D95"/>
    <mergeCell ref="C96:D96"/>
    <mergeCell ref="C97:D97"/>
    <mergeCell ref="C98:D98"/>
    <mergeCell ref="C99:D99"/>
    <mergeCell ref="C100:D100"/>
    <mergeCell ref="C89:D89"/>
    <mergeCell ref="C90:D90"/>
    <mergeCell ref="C91:D91"/>
    <mergeCell ref="C92:D92"/>
    <mergeCell ref="C93:D93"/>
    <mergeCell ref="C94:D94"/>
    <mergeCell ref="C107:D107"/>
    <mergeCell ref="C108:D108"/>
    <mergeCell ref="C109:D109"/>
    <mergeCell ref="C110:D110"/>
    <mergeCell ref="C111:D111"/>
    <mergeCell ref="C112:D112"/>
    <mergeCell ref="C101:D101"/>
    <mergeCell ref="C102:D102"/>
    <mergeCell ref="C103:D103"/>
    <mergeCell ref="C104:D104"/>
    <mergeCell ref="C105:D105"/>
    <mergeCell ref="C106:D106"/>
    <mergeCell ref="C119:D119"/>
    <mergeCell ref="C120:D120"/>
    <mergeCell ref="C121:D121"/>
    <mergeCell ref="C122:D122"/>
    <mergeCell ref="C123:D123"/>
    <mergeCell ref="C124:D124"/>
    <mergeCell ref="C113:D113"/>
    <mergeCell ref="C114:D114"/>
    <mergeCell ref="C115:D115"/>
    <mergeCell ref="C116:D116"/>
    <mergeCell ref="C117:D117"/>
    <mergeCell ref="C118:D118"/>
    <mergeCell ref="C131:D131"/>
    <mergeCell ref="C132:D132"/>
    <mergeCell ref="C133:D133"/>
    <mergeCell ref="C134:D134"/>
    <mergeCell ref="C135:D135"/>
    <mergeCell ref="C136:D136"/>
    <mergeCell ref="C125:D125"/>
    <mergeCell ref="C126:D126"/>
    <mergeCell ref="C127:D127"/>
    <mergeCell ref="C128:D128"/>
    <mergeCell ref="C129:D129"/>
    <mergeCell ref="C130:D130"/>
    <mergeCell ref="C143:D143"/>
    <mergeCell ref="C144:D144"/>
    <mergeCell ref="C145:D145"/>
    <mergeCell ref="C146:D146"/>
    <mergeCell ref="C147:D147"/>
    <mergeCell ref="C148:D148"/>
    <mergeCell ref="C137:D137"/>
    <mergeCell ref="C138:D138"/>
    <mergeCell ref="C139:D139"/>
    <mergeCell ref="C140:D140"/>
    <mergeCell ref="C141:D141"/>
    <mergeCell ref="C142:D142"/>
    <mergeCell ref="C155:D155"/>
    <mergeCell ref="C156:D156"/>
    <mergeCell ref="C157:D157"/>
    <mergeCell ref="C158:D158"/>
    <mergeCell ref="C159:D159"/>
    <mergeCell ref="C160:D160"/>
    <mergeCell ref="C149:D149"/>
    <mergeCell ref="C150:D150"/>
    <mergeCell ref="C151:D151"/>
    <mergeCell ref="C152:D152"/>
    <mergeCell ref="C153:D153"/>
    <mergeCell ref="C154:D154"/>
    <mergeCell ref="C167:D167"/>
    <mergeCell ref="C168:D168"/>
    <mergeCell ref="C169:D169"/>
    <mergeCell ref="C170:D170"/>
    <mergeCell ref="C171:D171"/>
    <mergeCell ref="C172:D172"/>
    <mergeCell ref="C161:D161"/>
    <mergeCell ref="C162:D162"/>
    <mergeCell ref="C163:D163"/>
    <mergeCell ref="C164:D164"/>
    <mergeCell ref="C165:D165"/>
    <mergeCell ref="C166:D166"/>
    <mergeCell ref="C179:D179"/>
    <mergeCell ref="C180:D180"/>
    <mergeCell ref="C181:D181"/>
    <mergeCell ref="C182:D182"/>
    <mergeCell ref="C183:D183"/>
    <mergeCell ref="C184:D184"/>
    <mergeCell ref="C173:D173"/>
    <mergeCell ref="C174:D174"/>
    <mergeCell ref="C175:D175"/>
    <mergeCell ref="C176:D176"/>
    <mergeCell ref="C177:D177"/>
    <mergeCell ref="C178:D178"/>
    <mergeCell ref="C191:D191"/>
    <mergeCell ref="C192:D192"/>
    <mergeCell ref="C193:D193"/>
    <mergeCell ref="C194:D194"/>
    <mergeCell ref="C195:D195"/>
    <mergeCell ref="C196:D196"/>
    <mergeCell ref="C185:D185"/>
    <mergeCell ref="C186:D186"/>
    <mergeCell ref="C187:D187"/>
    <mergeCell ref="C188:D188"/>
    <mergeCell ref="C189:D189"/>
    <mergeCell ref="C190:D190"/>
    <mergeCell ref="C203:D203"/>
    <mergeCell ref="C204:D204"/>
    <mergeCell ref="C205:D205"/>
    <mergeCell ref="C206:D206"/>
    <mergeCell ref="C207:D207"/>
    <mergeCell ref="C208:D208"/>
    <mergeCell ref="C197:D197"/>
    <mergeCell ref="C198:D198"/>
    <mergeCell ref="C199:D199"/>
    <mergeCell ref="C200:D200"/>
    <mergeCell ref="C201:D201"/>
    <mergeCell ref="C202:D202"/>
    <mergeCell ref="C215:D215"/>
    <mergeCell ref="C216:D216"/>
    <mergeCell ref="C217:D217"/>
    <mergeCell ref="C218:D218"/>
    <mergeCell ref="C219:D219"/>
    <mergeCell ref="C220:D220"/>
    <mergeCell ref="C209:D209"/>
    <mergeCell ref="C210:D210"/>
    <mergeCell ref="C211:D211"/>
    <mergeCell ref="C212:D212"/>
    <mergeCell ref="C213:D213"/>
    <mergeCell ref="C214:D214"/>
    <mergeCell ref="C227:D227"/>
    <mergeCell ref="C228:D228"/>
    <mergeCell ref="C229:D229"/>
    <mergeCell ref="C230:D230"/>
    <mergeCell ref="C231:D231"/>
    <mergeCell ref="C232:D232"/>
    <mergeCell ref="C221:D221"/>
    <mergeCell ref="C222:D222"/>
    <mergeCell ref="C223:D223"/>
    <mergeCell ref="C224:D224"/>
    <mergeCell ref="C225:D225"/>
    <mergeCell ref="C226:D226"/>
    <mergeCell ref="C239:D239"/>
    <mergeCell ref="C240:D240"/>
    <mergeCell ref="C241:D241"/>
    <mergeCell ref="C242:D242"/>
    <mergeCell ref="C243:D243"/>
    <mergeCell ref="C244:D244"/>
    <mergeCell ref="C233:D233"/>
    <mergeCell ref="C234:D234"/>
    <mergeCell ref="C235:D235"/>
    <mergeCell ref="C236:D236"/>
    <mergeCell ref="C237:D237"/>
    <mergeCell ref="C238:D238"/>
    <mergeCell ref="C251:D251"/>
    <mergeCell ref="C252:D252"/>
    <mergeCell ref="C253:D253"/>
    <mergeCell ref="C254:D254"/>
    <mergeCell ref="C255:D255"/>
    <mergeCell ref="C256:D256"/>
    <mergeCell ref="C245:D245"/>
    <mergeCell ref="C246:D246"/>
    <mergeCell ref="C247:D247"/>
    <mergeCell ref="C248:D248"/>
    <mergeCell ref="C249:D249"/>
    <mergeCell ref="C250:D250"/>
    <mergeCell ref="C263:D263"/>
    <mergeCell ref="C264:D264"/>
    <mergeCell ref="C265:D265"/>
    <mergeCell ref="C266:D266"/>
    <mergeCell ref="C267:D267"/>
    <mergeCell ref="C268:D268"/>
    <mergeCell ref="C257:D257"/>
    <mergeCell ref="C258:D258"/>
    <mergeCell ref="C259:D259"/>
    <mergeCell ref="C260:D260"/>
    <mergeCell ref="C261:D261"/>
    <mergeCell ref="C262:D262"/>
    <mergeCell ref="C275:D275"/>
    <mergeCell ref="C276:D276"/>
    <mergeCell ref="C277:D277"/>
    <mergeCell ref="C278:D278"/>
    <mergeCell ref="C279:D279"/>
    <mergeCell ref="C280:D280"/>
    <mergeCell ref="C269:D269"/>
    <mergeCell ref="C270:D270"/>
    <mergeCell ref="C271:D271"/>
    <mergeCell ref="C272:D272"/>
    <mergeCell ref="C273:D273"/>
    <mergeCell ref="C274:D274"/>
    <mergeCell ref="C287:D287"/>
    <mergeCell ref="C288:D288"/>
    <mergeCell ref="C289:D289"/>
    <mergeCell ref="C290:D290"/>
    <mergeCell ref="C291:D291"/>
    <mergeCell ref="C292:D292"/>
    <mergeCell ref="C281:D281"/>
    <mergeCell ref="C282:D282"/>
    <mergeCell ref="C283:D283"/>
    <mergeCell ref="C284:D284"/>
    <mergeCell ref="C285:D285"/>
    <mergeCell ref="C286:D286"/>
    <mergeCell ref="C299:D299"/>
    <mergeCell ref="C300:D300"/>
    <mergeCell ref="C301:D301"/>
    <mergeCell ref="C302:D302"/>
    <mergeCell ref="C303:D303"/>
    <mergeCell ref="C304:D304"/>
    <mergeCell ref="C293:D293"/>
    <mergeCell ref="C294:D294"/>
    <mergeCell ref="C295:D295"/>
    <mergeCell ref="C296:D296"/>
    <mergeCell ref="C297:D297"/>
    <mergeCell ref="C298:D298"/>
    <mergeCell ref="C311:D311"/>
    <mergeCell ref="C312:D312"/>
    <mergeCell ref="C313:D313"/>
    <mergeCell ref="C314:D314"/>
    <mergeCell ref="C315:D315"/>
    <mergeCell ref="C316:D316"/>
    <mergeCell ref="C305:D305"/>
    <mergeCell ref="C306:D306"/>
    <mergeCell ref="C307:D307"/>
    <mergeCell ref="C308:D308"/>
    <mergeCell ref="C309:D309"/>
    <mergeCell ref="C310:D310"/>
    <mergeCell ref="C323:D323"/>
    <mergeCell ref="C324:D324"/>
    <mergeCell ref="C325:D325"/>
    <mergeCell ref="C326:D326"/>
    <mergeCell ref="C327:D327"/>
    <mergeCell ref="C328:D328"/>
    <mergeCell ref="C317:D317"/>
    <mergeCell ref="C318:D318"/>
    <mergeCell ref="C319:D319"/>
    <mergeCell ref="C320:D320"/>
    <mergeCell ref="C321:D321"/>
    <mergeCell ref="C322:D322"/>
    <mergeCell ref="C335:D335"/>
    <mergeCell ref="C336:D336"/>
    <mergeCell ref="C337:D337"/>
    <mergeCell ref="C338:D338"/>
    <mergeCell ref="C339:D339"/>
    <mergeCell ref="C340:D340"/>
    <mergeCell ref="C329:D329"/>
    <mergeCell ref="C330:D330"/>
    <mergeCell ref="C331:D331"/>
    <mergeCell ref="C332:D332"/>
    <mergeCell ref="C333:D333"/>
    <mergeCell ref="C334:D334"/>
    <mergeCell ref="C347:D347"/>
    <mergeCell ref="C348:D348"/>
    <mergeCell ref="C349:D349"/>
    <mergeCell ref="C350:D350"/>
    <mergeCell ref="C351:D351"/>
    <mergeCell ref="C352:D352"/>
    <mergeCell ref="C341:D341"/>
    <mergeCell ref="C342:D342"/>
    <mergeCell ref="C343:D343"/>
    <mergeCell ref="C344:D344"/>
    <mergeCell ref="C345:D345"/>
    <mergeCell ref="C346:D346"/>
    <mergeCell ref="C359:D359"/>
    <mergeCell ref="C360:D360"/>
    <mergeCell ref="C361:D361"/>
    <mergeCell ref="C362:D362"/>
    <mergeCell ref="C363:D363"/>
    <mergeCell ref="C364:D364"/>
    <mergeCell ref="C353:D353"/>
    <mergeCell ref="C354:D354"/>
    <mergeCell ref="C355:D355"/>
    <mergeCell ref="C356:D356"/>
    <mergeCell ref="C357:D357"/>
    <mergeCell ref="C358:D358"/>
    <mergeCell ref="C371:D371"/>
    <mergeCell ref="C372:D372"/>
    <mergeCell ref="C373:D373"/>
    <mergeCell ref="C374:D374"/>
    <mergeCell ref="C375:D375"/>
    <mergeCell ref="C376:D376"/>
    <mergeCell ref="C365:D365"/>
    <mergeCell ref="C366:D366"/>
    <mergeCell ref="C367:D367"/>
    <mergeCell ref="C368:D368"/>
    <mergeCell ref="C369:D369"/>
    <mergeCell ref="C370:D370"/>
    <mergeCell ref="C383:D383"/>
    <mergeCell ref="C384:D384"/>
    <mergeCell ref="C385:D385"/>
    <mergeCell ref="C386:D386"/>
    <mergeCell ref="C387:D387"/>
    <mergeCell ref="C388:D388"/>
    <mergeCell ref="C377:D377"/>
    <mergeCell ref="C378:D378"/>
    <mergeCell ref="C379:D379"/>
    <mergeCell ref="C380:D380"/>
    <mergeCell ref="C381:D381"/>
    <mergeCell ref="C382:D382"/>
    <mergeCell ref="C395:D395"/>
    <mergeCell ref="C396:D396"/>
    <mergeCell ref="C397:D397"/>
    <mergeCell ref="C398:D398"/>
    <mergeCell ref="C399:D399"/>
    <mergeCell ref="C400:D400"/>
    <mergeCell ref="C389:D389"/>
    <mergeCell ref="C390:D390"/>
    <mergeCell ref="C391:D391"/>
    <mergeCell ref="C392:D392"/>
    <mergeCell ref="C393:D393"/>
    <mergeCell ref="C394:D394"/>
    <mergeCell ref="C407:D407"/>
    <mergeCell ref="C408:D408"/>
    <mergeCell ref="C409:D409"/>
    <mergeCell ref="C410:D410"/>
    <mergeCell ref="C411:D411"/>
    <mergeCell ref="C412:D412"/>
    <mergeCell ref="C401:D401"/>
    <mergeCell ref="C402:D402"/>
    <mergeCell ref="C403:D403"/>
    <mergeCell ref="C404:D404"/>
    <mergeCell ref="C405:D405"/>
    <mergeCell ref="C406:D406"/>
    <mergeCell ref="C419:D419"/>
    <mergeCell ref="C420:D420"/>
    <mergeCell ref="C421:D421"/>
    <mergeCell ref="C422:D422"/>
    <mergeCell ref="C423:D423"/>
    <mergeCell ref="C424:D424"/>
    <mergeCell ref="C413:D413"/>
    <mergeCell ref="C414:D414"/>
    <mergeCell ref="C415:D415"/>
    <mergeCell ref="C416:D416"/>
    <mergeCell ref="C417:D417"/>
    <mergeCell ref="C418:D418"/>
    <mergeCell ref="C431:D431"/>
    <mergeCell ref="C432:D432"/>
    <mergeCell ref="C433:D433"/>
    <mergeCell ref="C434:D434"/>
    <mergeCell ref="C435:D435"/>
    <mergeCell ref="C436:D436"/>
    <mergeCell ref="C425:D425"/>
    <mergeCell ref="C426:D426"/>
    <mergeCell ref="C427:D427"/>
    <mergeCell ref="C428:D428"/>
    <mergeCell ref="C429:D429"/>
    <mergeCell ref="C430:D430"/>
    <mergeCell ref="C443:D443"/>
    <mergeCell ref="C444:D444"/>
    <mergeCell ref="C445:D445"/>
    <mergeCell ref="C446:D446"/>
    <mergeCell ref="C447:D447"/>
    <mergeCell ref="C448:D448"/>
    <mergeCell ref="C437:D437"/>
    <mergeCell ref="C438:D438"/>
    <mergeCell ref="C439:D439"/>
    <mergeCell ref="C440:D440"/>
    <mergeCell ref="C441:D441"/>
    <mergeCell ref="C442:D442"/>
    <mergeCell ref="C455:D455"/>
    <mergeCell ref="C456:D456"/>
    <mergeCell ref="C457:D457"/>
    <mergeCell ref="C458:D458"/>
    <mergeCell ref="C459:D459"/>
    <mergeCell ref="C460:D460"/>
    <mergeCell ref="C449:D449"/>
    <mergeCell ref="C450:D450"/>
    <mergeCell ref="C451:D451"/>
    <mergeCell ref="C452:D452"/>
    <mergeCell ref="C453:D453"/>
    <mergeCell ref="C454:D454"/>
    <mergeCell ref="C467:D467"/>
    <mergeCell ref="C468:D468"/>
    <mergeCell ref="C469:D469"/>
    <mergeCell ref="C470:D470"/>
    <mergeCell ref="C471:D471"/>
    <mergeCell ref="C472:D472"/>
    <mergeCell ref="C461:D461"/>
    <mergeCell ref="C462:D462"/>
    <mergeCell ref="C463:D463"/>
    <mergeCell ref="C464:D464"/>
    <mergeCell ref="C465:D465"/>
    <mergeCell ref="C466:D466"/>
    <mergeCell ref="C489:D489"/>
    <mergeCell ref="C490:D490"/>
    <mergeCell ref="C479:D479"/>
    <mergeCell ref="C480:D480"/>
    <mergeCell ref="C481:D481"/>
    <mergeCell ref="C482:D482"/>
    <mergeCell ref="C483:D483"/>
    <mergeCell ref="C484:D484"/>
    <mergeCell ref="C473:D473"/>
    <mergeCell ref="C474:D474"/>
    <mergeCell ref="C475:D475"/>
    <mergeCell ref="C476:D476"/>
    <mergeCell ref="C477:D477"/>
    <mergeCell ref="C478:D478"/>
    <mergeCell ref="C509:D509"/>
    <mergeCell ref="J6:J8"/>
    <mergeCell ref="C503:D503"/>
    <mergeCell ref="C504:D504"/>
    <mergeCell ref="C505:D505"/>
    <mergeCell ref="C506:D506"/>
    <mergeCell ref="C507:D507"/>
    <mergeCell ref="C508:D508"/>
    <mergeCell ref="C497:D497"/>
    <mergeCell ref="C498:D498"/>
    <mergeCell ref="C499:D499"/>
    <mergeCell ref="C500:D500"/>
    <mergeCell ref="C501:D501"/>
    <mergeCell ref="C502:D502"/>
    <mergeCell ref="C491:D491"/>
    <mergeCell ref="C492:D492"/>
    <mergeCell ref="C493:D493"/>
    <mergeCell ref="C494:D494"/>
    <mergeCell ref="C495:D495"/>
    <mergeCell ref="C496:D496"/>
    <mergeCell ref="C485:D485"/>
    <mergeCell ref="C486:D486"/>
    <mergeCell ref="C487:D487"/>
    <mergeCell ref="C488:D488"/>
  </mergeCells>
  <phoneticPr fontId="14" type="noConversion"/>
  <conditionalFormatting sqref="C10:E509">
    <cfRule type="expression" dxfId="0" priority="2">
      <formula>$I10=1</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16E8BE48-78C6-4093-9805-E1F01FDB5631}">
          <x14:formula1>
            <xm:f>'Supporting data'!$I$16:$I$182</xm:f>
          </x14:formula1>
          <xm:sqref>G10:G15 G17:G509</xm:sqref>
        </x14:dataValidation>
        <x14:dataValidation type="list" allowBlank="1" showInputMessage="1" showErrorMessage="1" error="Zadaná hodnota musí být celé číslo v intervalu od 1 do 6." xr:uid="{48650B8F-8DE5-417C-A106-76FA4E78DE7E}">
          <x14:formula1>
            <xm:f>'Supporting data'!$I$16:$I$182</xm:f>
          </x14:formula1>
          <xm:sqref>G16</xm:sqref>
        </x14:dataValidation>
        <x14:dataValidation type="list" allowBlank="1" showInputMessage="1" showErrorMessage="1" xr:uid="{EC28E291-5F21-4948-8E3F-98C08D3249E5}">
          <x14:formula1>
            <xm:f>'Supporting data'!$Q$16:$Q$36</xm:f>
          </x14:formula1>
          <xm:sqref>E10:E509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1764B-A9D8-4536-A7FA-BD9E3C0FDC2E}">
  <sheetPr codeName="List4">
    <tabColor theme="0" tint="-0.34998626667073579"/>
  </sheetPr>
  <dimension ref="A1:S182"/>
  <sheetViews>
    <sheetView topLeftCell="C1" workbookViewId="0">
      <selection activeCell="U17" sqref="U17"/>
    </sheetView>
  </sheetViews>
  <sheetFormatPr defaultColWidth="8.88671875" defaultRowHeight="14.4" customHeight="1" x14ac:dyDescent="0.3"/>
  <cols>
    <col min="1" max="1" width="37.44140625" bestFit="1" customWidth="1"/>
    <col min="2" max="2" width="39.5546875" style="2" bestFit="1" customWidth="1"/>
    <col min="3" max="3" width="17" bestFit="1" customWidth="1"/>
    <col min="4" max="6" width="2.5546875" customWidth="1"/>
    <col min="7" max="8" width="7.5546875" customWidth="1"/>
    <col min="9" max="9" width="27.5546875" bestFit="1" customWidth="1"/>
    <col min="10" max="10" width="29.44140625" style="9" bestFit="1" customWidth="1"/>
    <col min="17" max="17" width="31.6640625" bestFit="1" customWidth="1"/>
    <col min="18" max="18" width="7.6640625" bestFit="1" customWidth="1"/>
    <col min="19" max="19" width="11.109375" bestFit="1" customWidth="1"/>
  </cols>
  <sheetData>
    <row r="1" spans="1:19" ht="17.100000000000001" customHeight="1" x14ac:dyDescent="0.35">
      <c r="A1" s="6" t="s">
        <v>680</v>
      </c>
    </row>
    <row r="2" spans="1:19" ht="14.4" customHeight="1" x14ac:dyDescent="0.3">
      <c r="A2" t="s">
        <v>683</v>
      </c>
      <c r="B2" s="63">
        <v>757</v>
      </c>
    </row>
    <row r="3" spans="1:19" ht="14.4" customHeight="1" x14ac:dyDescent="0.3">
      <c r="A3" t="s">
        <v>684</v>
      </c>
      <c r="B3" s="63">
        <v>108</v>
      </c>
      <c r="R3" s="4" t="s">
        <v>718</v>
      </c>
      <c r="S3" s="4"/>
    </row>
    <row r="4" spans="1:19" ht="14.4" customHeight="1" x14ac:dyDescent="0.3">
      <c r="A4" t="s">
        <v>685</v>
      </c>
      <c r="B4" s="63">
        <f>SUM(B2:B3)</f>
        <v>865</v>
      </c>
      <c r="R4" s="4" t="s">
        <v>719</v>
      </c>
      <c r="S4" s="4" t="s">
        <v>720</v>
      </c>
    </row>
    <row r="5" spans="1:19" ht="14.4" customHeight="1" x14ac:dyDescent="0.3">
      <c r="R5" s="4">
        <v>1</v>
      </c>
      <c r="S5" s="4">
        <v>20</v>
      </c>
    </row>
    <row r="7" spans="1:19" ht="17.100000000000001" customHeight="1" x14ac:dyDescent="0.35">
      <c r="A7" s="6" t="s">
        <v>681</v>
      </c>
    </row>
    <row r="9" spans="1:19" ht="14.4" customHeight="1" x14ac:dyDescent="0.3">
      <c r="A9" s="64" t="s">
        <v>686</v>
      </c>
      <c r="B9" s="3" t="s">
        <v>687</v>
      </c>
      <c r="C9" s="3" t="s">
        <v>688</v>
      </c>
    </row>
    <row r="10" spans="1:19" ht="14.4" customHeight="1" thickBot="1" x14ac:dyDescent="0.35">
      <c r="A10" s="7" t="s">
        <v>42</v>
      </c>
      <c r="B10" s="1" t="s">
        <v>43</v>
      </c>
      <c r="C10" s="1" t="s">
        <v>44</v>
      </c>
      <c r="I10" s="10" t="s">
        <v>52</v>
      </c>
      <c r="J10" s="61">
        <v>3273</v>
      </c>
    </row>
    <row r="11" spans="1:19" ht="14.4" customHeight="1" thickBot="1" x14ac:dyDescent="0.35">
      <c r="A11" s="7" t="s">
        <v>45</v>
      </c>
      <c r="B11" s="1" t="s">
        <v>46</v>
      </c>
      <c r="C11" s="1" t="s">
        <v>47</v>
      </c>
      <c r="I11" s="10" t="s">
        <v>54</v>
      </c>
      <c r="J11" s="61">
        <v>3818</v>
      </c>
    </row>
    <row r="12" spans="1:19" ht="14.4" customHeight="1" thickBot="1" x14ac:dyDescent="0.35">
      <c r="A12" s="7" t="s">
        <v>48</v>
      </c>
      <c r="B12" s="1" t="s">
        <v>49</v>
      </c>
      <c r="C12" s="1" t="s">
        <v>49</v>
      </c>
      <c r="I12" s="10" t="s">
        <v>53</v>
      </c>
      <c r="J12" s="61">
        <v>4364</v>
      </c>
    </row>
    <row r="13" spans="1:19" ht="14.4" customHeight="1" x14ac:dyDescent="0.3">
      <c r="B13"/>
    </row>
    <row r="14" spans="1:19" ht="5.4" customHeight="1" x14ac:dyDescent="0.3"/>
    <row r="15" spans="1:19" s="15" customFormat="1" ht="14.4" customHeight="1" x14ac:dyDescent="0.3">
      <c r="A15" s="11" t="s">
        <v>691</v>
      </c>
      <c r="B15" s="12" t="s">
        <v>689</v>
      </c>
      <c r="C15" s="13" t="s">
        <v>50</v>
      </c>
      <c r="D15" s="14">
        <v>1</v>
      </c>
      <c r="E15" s="14">
        <v>2</v>
      </c>
      <c r="F15" s="14">
        <v>3</v>
      </c>
      <c r="G15" s="14" t="s">
        <v>51</v>
      </c>
      <c r="H15" s="14" t="s">
        <v>51</v>
      </c>
      <c r="I15" s="16" t="s">
        <v>691</v>
      </c>
      <c r="J15" s="17" t="s">
        <v>686</v>
      </c>
      <c r="L15" s="160" t="s">
        <v>690</v>
      </c>
      <c r="M15" s="160"/>
      <c r="N15" s="160"/>
      <c r="Q15" s="108" t="s">
        <v>721</v>
      </c>
      <c r="R15"/>
      <c r="S15"/>
    </row>
    <row r="16" spans="1:19" ht="14.4" customHeight="1" x14ac:dyDescent="0.3">
      <c r="A16" s="4" t="s">
        <v>555</v>
      </c>
      <c r="B16" s="5">
        <v>0.65300000000000002</v>
      </c>
      <c r="C16" s="8" t="b">
        <f t="shared" ref="C16:C47" si="0">ISNUMBER(B16)</f>
        <v>1</v>
      </c>
      <c r="D16" t="str">
        <f t="shared" ref="D16:D47" si="1">IF(B16&gt;0.48,IF(B16&lt;0.799,"1",""),"")</f>
        <v>1</v>
      </c>
      <c r="E16" t="str">
        <f t="shared" ref="E16:E47" si="2">IF(B16&gt;0.8,IF(B16&lt;0.999,"2",""),"")</f>
        <v/>
      </c>
      <c r="F16" t="str">
        <f t="shared" ref="F16:F47" si="3">IF(B16&gt;=1,IF(B16&lt;1.52,"3",""),"")</f>
        <v/>
      </c>
      <c r="G16" t="str">
        <f t="shared" ref="G16:G47" si="4">CONCATENATE(D16,E16,F16)</f>
        <v>1</v>
      </c>
      <c r="H16" t="s">
        <v>52</v>
      </c>
      <c r="I16" t="s">
        <v>555</v>
      </c>
      <c r="J16" s="62">
        <f t="shared" ref="J16:J47" si="5">VLOOKUP(H16,$I$10:$J$12,2,FALSE)</f>
        <v>3273</v>
      </c>
      <c r="L16">
        <v>1</v>
      </c>
      <c r="M16">
        <f>N16</f>
        <v>143</v>
      </c>
      <c r="N16">
        <v>143</v>
      </c>
      <c r="Q16" s="109">
        <v>1</v>
      </c>
    </row>
    <row r="17" spans="1:17" ht="14.4" customHeight="1" x14ac:dyDescent="0.3">
      <c r="A17" s="4" t="s">
        <v>556</v>
      </c>
      <c r="B17" s="5">
        <v>0.74</v>
      </c>
      <c r="C17" s="8" t="b">
        <f t="shared" si="0"/>
        <v>1</v>
      </c>
      <c r="D17" t="str">
        <f t="shared" si="1"/>
        <v>1</v>
      </c>
      <c r="E17" t="str">
        <f t="shared" si="2"/>
        <v/>
      </c>
      <c r="F17" t="str">
        <f t="shared" si="3"/>
        <v/>
      </c>
      <c r="G17" t="str">
        <f t="shared" si="4"/>
        <v>1</v>
      </c>
      <c r="H17" t="s">
        <v>52</v>
      </c>
      <c r="I17" t="s">
        <v>556</v>
      </c>
      <c r="J17" s="62">
        <f t="shared" si="5"/>
        <v>3273</v>
      </c>
      <c r="L17">
        <v>2</v>
      </c>
      <c r="M17">
        <f>M16+N17</f>
        <v>286</v>
      </c>
      <c r="N17">
        <v>143</v>
      </c>
      <c r="Q17" s="109">
        <v>1.25</v>
      </c>
    </row>
    <row r="18" spans="1:17" ht="14.4" customHeight="1" x14ac:dyDescent="0.3">
      <c r="A18" s="4" t="s">
        <v>0</v>
      </c>
      <c r="B18" s="5">
        <v>1.2809999999999999</v>
      </c>
      <c r="C18" s="8" t="b">
        <f t="shared" si="0"/>
        <v>1</v>
      </c>
      <c r="D18" t="str">
        <f t="shared" si="1"/>
        <v/>
      </c>
      <c r="E18" t="str">
        <f t="shared" si="2"/>
        <v/>
      </c>
      <c r="F18" t="str">
        <f t="shared" si="3"/>
        <v>3</v>
      </c>
      <c r="G18" t="str">
        <f t="shared" si="4"/>
        <v>3</v>
      </c>
      <c r="H18" t="s">
        <v>53</v>
      </c>
      <c r="I18" t="s">
        <v>0</v>
      </c>
      <c r="J18" s="62">
        <f t="shared" si="5"/>
        <v>4364</v>
      </c>
      <c r="L18">
        <v>3</v>
      </c>
      <c r="M18">
        <f t="shared" ref="M18:M60" si="6">M17+N18</f>
        <v>430</v>
      </c>
      <c r="N18">
        <v>144</v>
      </c>
      <c r="Q18" s="109">
        <v>1.5</v>
      </c>
    </row>
    <row r="19" spans="1:17" ht="14.4" customHeight="1" x14ac:dyDescent="0.3">
      <c r="A19" s="4" t="s">
        <v>1</v>
      </c>
      <c r="B19" s="5">
        <v>0.65600000000000003</v>
      </c>
      <c r="C19" s="8" t="b">
        <f t="shared" si="0"/>
        <v>1</v>
      </c>
      <c r="D19" t="str">
        <f t="shared" si="1"/>
        <v>1</v>
      </c>
      <c r="E19" t="str">
        <f t="shared" si="2"/>
        <v/>
      </c>
      <c r="F19" t="str">
        <f t="shared" si="3"/>
        <v/>
      </c>
      <c r="G19" t="str">
        <f t="shared" si="4"/>
        <v>1</v>
      </c>
      <c r="H19" t="s">
        <v>52</v>
      </c>
      <c r="I19" t="s">
        <v>1</v>
      </c>
      <c r="J19" s="62">
        <f t="shared" si="5"/>
        <v>3273</v>
      </c>
      <c r="L19">
        <v>4</v>
      </c>
      <c r="M19">
        <f t="shared" si="6"/>
        <v>573</v>
      </c>
      <c r="N19">
        <v>143</v>
      </c>
      <c r="Q19" s="109">
        <v>1.75</v>
      </c>
    </row>
    <row r="20" spans="1:17" ht="14.4" customHeight="1" x14ac:dyDescent="0.3">
      <c r="A20" s="4" t="s">
        <v>557</v>
      </c>
      <c r="B20" s="5">
        <v>0.754</v>
      </c>
      <c r="C20" s="8" t="b">
        <f t="shared" si="0"/>
        <v>1</v>
      </c>
      <c r="D20" t="str">
        <f t="shared" si="1"/>
        <v>1</v>
      </c>
      <c r="E20" t="str">
        <f t="shared" si="2"/>
        <v/>
      </c>
      <c r="F20" t="str">
        <f t="shared" si="3"/>
        <v/>
      </c>
      <c r="G20" t="str">
        <f t="shared" si="4"/>
        <v>1</v>
      </c>
      <c r="H20" t="s">
        <v>52</v>
      </c>
      <c r="I20" t="s">
        <v>557</v>
      </c>
      <c r="J20" s="62">
        <f t="shared" si="5"/>
        <v>3273</v>
      </c>
      <c r="L20">
        <v>5</v>
      </c>
      <c r="M20">
        <f t="shared" si="6"/>
        <v>716</v>
      </c>
      <c r="N20">
        <v>143</v>
      </c>
      <c r="Q20" s="109">
        <v>2</v>
      </c>
    </row>
    <row r="21" spans="1:17" ht="14.4" customHeight="1" x14ac:dyDescent="0.3">
      <c r="A21" s="4" t="s">
        <v>558</v>
      </c>
      <c r="B21" s="5">
        <v>1.044</v>
      </c>
      <c r="C21" s="8" t="b">
        <f t="shared" si="0"/>
        <v>1</v>
      </c>
      <c r="D21" t="str">
        <f t="shared" si="1"/>
        <v/>
      </c>
      <c r="E21" t="str">
        <f t="shared" si="2"/>
        <v/>
      </c>
      <c r="F21" t="str">
        <f t="shared" si="3"/>
        <v>3</v>
      </c>
      <c r="G21" t="str">
        <f t="shared" si="4"/>
        <v>3</v>
      </c>
      <c r="H21" t="s">
        <v>53</v>
      </c>
      <c r="I21" t="s">
        <v>558</v>
      </c>
      <c r="J21" s="62">
        <f t="shared" si="5"/>
        <v>4364</v>
      </c>
      <c r="L21">
        <v>6</v>
      </c>
      <c r="M21">
        <f t="shared" si="6"/>
        <v>860</v>
      </c>
      <c r="N21">
        <v>144</v>
      </c>
      <c r="Q21" s="109">
        <v>2.25</v>
      </c>
    </row>
    <row r="22" spans="1:17" ht="14.4" customHeight="1" x14ac:dyDescent="0.3">
      <c r="A22" s="4" t="s">
        <v>646</v>
      </c>
      <c r="B22" s="5">
        <v>1.0669999999999999</v>
      </c>
      <c r="C22" s="8" t="b">
        <f t="shared" si="0"/>
        <v>1</v>
      </c>
      <c r="D22" t="str">
        <f t="shared" si="1"/>
        <v/>
      </c>
      <c r="E22" t="str">
        <f t="shared" si="2"/>
        <v/>
      </c>
      <c r="F22" t="str">
        <f t="shared" si="3"/>
        <v>3</v>
      </c>
      <c r="G22" t="str">
        <f t="shared" si="4"/>
        <v>3</v>
      </c>
      <c r="H22" t="s">
        <v>53</v>
      </c>
      <c r="I22" t="s">
        <v>646</v>
      </c>
      <c r="J22" s="62">
        <f t="shared" si="5"/>
        <v>4364</v>
      </c>
      <c r="L22">
        <v>7</v>
      </c>
      <c r="M22">
        <f t="shared" si="6"/>
        <v>1003</v>
      </c>
      <c r="N22">
        <v>143</v>
      </c>
      <c r="Q22" s="109">
        <v>2.5</v>
      </c>
    </row>
    <row r="23" spans="1:17" ht="14.4" customHeight="1" x14ac:dyDescent="0.3">
      <c r="A23" s="4" t="s">
        <v>559</v>
      </c>
      <c r="B23" s="5">
        <v>0.88300000000000001</v>
      </c>
      <c r="C23" s="8" t="b">
        <f t="shared" si="0"/>
        <v>1</v>
      </c>
      <c r="D23" t="str">
        <f t="shared" si="1"/>
        <v/>
      </c>
      <c r="E23" t="str">
        <f t="shared" si="2"/>
        <v>2</v>
      </c>
      <c r="F23" t="str">
        <f t="shared" si="3"/>
        <v/>
      </c>
      <c r="G23" t="str">
        <f t="shared" si="4"/>
        <v>2</v>
      </c>
      <c r="H23" t="s">
        <v>54</v>
      </c>
      <c r="I23" t="s">
        <v>559</v>
      </c>
      <c r="J23" s="62">
        <f t="shared" si="5"/>
        <v>3818</v>
      </c>
      <c r="L23">
        <v>8</v>
      </c>
      <c r="M23">
        <f t="shared" si="6"/>
        <v>1146</v>
      </c>
      <c r="N23">
        <v>143</v>
      </c>
      <c r="Q23" s="109">
        <v>2.75</v>
      </c>
    </row>
    <row r="24" spans="1:17" ht="14.4" customHeight="1" x14ac:dyDescent="0.3">
      <c r="A24" s="4" t="s">
        <v>560</v>
      </c>
      <c r="B24" s="5">
        <v>0.61099999999999999</v>
      </c>
      <c r="C24" s="8" t="b">
        <f t="shared" si="0"/>
        <v>1</v>
      </c>
      <c r="D24" t="str">
        <f t="shared" si="1"/>
        <v>1</v>
      </c>
      <c r="E24" t="str">
        <f t="shared" si="2"/>
        <v/>
      </c>
      <c r="F24" t="str">
        <f t="shared" si="3"/>
        <v/>
      </c>
      <c r="G24" t="str">
        <f t="shared" si="4"/>
        <v>1</v>
      </c>
      <c r="H24" t="s">
        <v>52</v>
      </c>
      <c r="I24" t="s">
        <v>560</v>
      </c>
      <c r="J24" s="62">
        <f t="shared" si="5"/>
        <v>3273</v>
      </c>
      <c r="L24">
        <v>9</v>
      </c>
      <c r="M24">
        <f t="shared" si="6"/>
        <v>1290</v>
      </c>
      <c r="N24">
        <v>144</v>
      </c>
      <c r="Q24" s="109">
        <v>3</v>
      </c>
    </row>
    <row r="25" spans="1:17" ht="14.4" customHeight="1" x14ac:dyDescent="0.3">
      <c r="A25" s="4" t="s">
        <v>2</v>
      </c>
      <c r="B25" s="5">
        <v>1.125</v>
      </c>
      <c r="C25" s="8" t="b">
        <f t="shared" si="0"/>
        <v>1</v>
      </c>
      <c r="D25" t="str">
        <f t="shared" si="1"/>
        <v/>
      </c>
      <c r="E25" t="str">
        <f t="shared" si="2"/>
        <v/>
      </c>
      <c r="F25" t="str">
        <f t="shared" si="3"/>
        <v>3</v>
      </c>
      <c r="G25" t="str">
        <f t="shared" si="4"/>
        <v>3</v>
      </c>
      <c r="H25" t="s">
        <v>53</v>
      </c>
      <c r="I25" t="s">
        <v>2</v>
      </c>
      <c r="J25" s="62">
        <f t="shared" si="5"/>
        <v>4364</v>
      </c>
      <c r="L25">
        <v>10</v>
      </c>
      <c r="M25">
        <f t="shared" si="6"/>
        <v>1433</v>
      </c>
      <c r="N25">
        <v>143</v>
      </c>
      <c r="Q25" s="109">
        <v>3.25</v>
      </c>
    </row>
    <row r="26" spans="1:17" ht="14.4" customHeight="1" x14ac:dyDescent="0.3">
      <c r="A26" s="4" t="s">
        <v>562</v>
      </c>
      <c r="B26" s="5">
        <v>0.59499999999999997</v>
      </c>
      <c r="C26" s="8" t="b">
        <f t="shared" si="0"/>
        <v>1</v>
      </c>
      <c r="D26" t="str">
        <f t="shared" si="1"/>
        <v>1</v>
      </c>
      <c r="E26" t="str">
        <f t="shared" si="2"/>
        <v/>
      </c>
      <c r="F26" t="str">
        <f t="shared" si="3"/>
        <v/>
      </c>
      <c r="G26" t="str">
        <f t="shared" si="4"/>
        <v>1</v>
      </c>
      <c r="H26" t="s">
        <v>52</v>
      </c>
      <c r="I26" t="s">
        <v>562</v>
      </c>
      <c r="J26" s="62">
        <f t="shared" si="5"/>
        <v>3273</v>
      </c>
      <c r="L26">
        <v>11</v>
      </c>
      <c r="M26">
        <f t="shared" si="6"/>
        <v>1576</v>
      </c>
      <c r="N26">
        <v>143</v>
      </c>
      <c r="Q26" s="109">
        <v>3.5</v>
      </c>
    </row>
    <row r="27" spans="1:17" ht="14.4" customHeight="1" x14ac:dyDescent="0.3">
      <c r="A27" s="4" t="s">
        <v>561</v>
      </c>
      <c r="B27" s="5">
        <v>1</v>
      </c>
      <c r="C27" s="8" t="b">
        <f t="shared" si="0"/>
        <v>1</v>
      </c>
      <c r="D27" t="str">
        <f t="shared" si="1"/>
        <v/>
      </c>
      <c r="E27" t="str">
        <f t="shared" si="2"/>
        <v/>
      </c>
      <c r="F27" t="str">
        <f t="shared" si="3"/>
        <v>3</v>
      </c>
      <c r="G27" t="str">
        <f t="shared" si="4"/>
        <v>3</v>
      </c>
      <c r="H27" t="s">
        <v>53</v>
      </c>
      <c r="I27" t="s">
        <v>561</v>
      </c>
      <c r="J27" s="62">
        <f t="shared" si="5"/>
        <v>4364</v>
      </c>
      <c r="L27">
        <v>12</v>
      </c>
      <c r="M27">
        <f t="shared" si="6"/>
        <v>1720</v>
      </c>
      <c r="N27">
        <v>144</v>
      </c>
      <c r="Q27" s="109">
        <v>3.75</v>
      </c>
    </row>
    <row r="28" spans="1:17" ht="14.4" customHeight="1" x14ac:dyDescent="0.3">
      <c r="A28" s="4" t="s">
        <v>3</v>
      </c>
      <c r="B28" s="5">
        <v>0.77</v>
      </c>
      <c r="C28" s="8" t="b">
        <f t="shared" si="0"/>
        <v>1</v>
      </c>
      <c r="D28" t="str">
        <f t="shared" si="1"/>
        <v>1</v>
      </c>
      <c r="E28" t="str">
        <f t="shared" si="2"/>
        <v/>
      </c>
      <c r="F28" t="str">
        <f t="shared" si="3"/>
        <v/>
      </c>
      <c r="G28" t="str">
        <f t="shared" si="4"/>
        <v>1</v>
      </c>
      <c r="H28" t="s">
        <v>52</v>
      </c>
      <c r="I28" t="s">
        <v>3</v>
      </c>
      <c r="J28" s="62">
        <f t="shared" si="5"/>
        <v>3273</v>
      </c>
      <c r="L28">
        <v>13</v>
      </c>
      <c r="M28">
        <f t="shared" si="6"/>
        <v>1863</v>
      </c>
      <c r="N28">
        <v>143</v>
      </c>
      <c r="Q28" s="109">
        <v>4</v>
      </c>
    </row>
    <row r="29" spans="1:17" ht="14.4" customHeight="1" x14ac:dyDescent="0.3">
      <c r="A29" s="4" t="s">
        <v>4</v>
      </c>
      <c r="B29" s="5">
        <v>0.97</v>
      </c>
      <c r="C29" s="8" t="b">
        <f t="shared" si="0"/>
        <v>1</v>
      </c>
      <c r="D29" t="str">
        <f t="shared" si="1"/>
        <v/>
      </c>
      <c r="E29" t="str">
        <f t="shared" si="2"/>
        <v>2</v>
      </c>
      <c r="F29" t="str">
        <f t="shared" si="3"/>
        <v/>
      </c>
      <c r="G29" t="str">
        <f t="shared" si="4"/>
        <v>2</v>
      </c>
      <c r="H29" t="s">
        <v>54</v>
      </c>
      <c r="I29" t="s">
        <v>4</v>
      </c>
      <c r="J29" s="62">
        <f t="shared" si="5"/>
        <v>3818</v>
      </c>
      <c r="L29">
        <v>14</v>
      </c>
      <c r="M29">
        <f t="shared" si="6"/>
        <v>2006</v>
      </c>
      <c r="N29">
        <v>143</v>
      </c>
      <c r="Q29" s="109">
        <v>4.25</v>
      </c>
    </row>
    <row r="30" spans="1:17" ht="14.4" customHeight="1" x14ac:dyDescent="0.3">
      <c r="A30" s="4" t="s">
        <v>563</v>
      </c>
      <c r="B30" s="5">
        <v>1.5149999999999999</v>
      </c>
      <c r="C30" s="8" t="b">
        <f t="shared" si="0"/>
        <v>1</v>
      </c>
      <c r="D30" t="str">
        <f t="shared" si="1"/>
        <v/>
      </c>
      <c r="E30" t="str">
        <f t="shared" si="2"/>
        <v/>
      </c>
      <c r="F30" t="str">
        <f t="shared" si="3"/>
        <v>3</v>
      </c>
      <c r="G30" t="str">
        <f t="shared" si="4"/>
        <v>3</v>
      </c>
      <c r="H30" t="s">
        <v>53</v>
      </c>
      <c r="I30" t="s">
        <v>563</v>
      </c>
      <c r="J30" s="62">
        <f t="shared" si="5"/>
        <v>4364</v>
      </c>
      <c r="L30">
        <v>15</v>
      </c>
      <c r="M30">
        <f t="shared" si="6"/>
        <v>2150</v>
      </c>
      <c r="N30">
        <v>144</v>
      </c>
      <c r="Q30" s="109">
        <v>4.5</v>
      </c>
    </row>
    <row r="31" spans="1:17" ht="14.4" customHeight="1" x14ac:dyDescent="0.3">
      <c r="A31" s="4" t="s">
        <v>564</v>
      </c>
      <c r="B31" s="5">
        <v>0.67500000000000004</v>
      </c>
      <c r="C31" s="8" t="b">
        <f t="shared" si="0"/>
        <v>1</v>
      </c>
      <c r="D31" t="str">
        <f t="shared" si="1"/>
        <v>1</v>
      </c>
      <c r="E31" t="str">
        <f t="shared" si="2"/>
        <v/>
      </c>
      <c r="F31" t="str">
        <f t="shared" si="3"/>
        <v/>
      </c>
      <c r="G31" t="str">
        <f t="shared" si="4"/>
        <v>1</v>
      </c>
      <c r="H31" t="s">
        <v>52</v>
      </c>
      <c r="I31" t="s">
        <v>564</v>
      </c>
      <c r="J31" s="62">
        <f t="shared" si="5"/>
        <v>3273</v>
      </c>
      <c r="L31">
        <v>16</v>
      </c>
      <c r="M31">
        <f t="shared" si="6"/>
        <v>2293</v>
      </c>
      <c r="N31">
        <v>143</v>
      </c>
      <c r="Q31" s="109">
        <v>4.75</v>
      </c>
    </row>
    <row r="32" spans="1:17" ht="14.4" customHeight="1" x14ac:dyDescent="0.3">
      <c r="A32" s="4" t="s">
        <v>565</v>
      </c>
      <c r="B32" s="5">
        <v>0.69</v>
      </c>
      <c r="C32" s="8" t="b">
        <f t="shared" si="0"/>
        <v>1</v>
      </c>
      <c r="D32" t="str">
        <f t="shared" si="1"/>
        <v>1</v>
      </c>
      <c r="E32" t="str">
        <f t="shared" si="2"/>
        <v/>
      </c>
      <c r="F32" t="str">
        <f t="shared" si="3"/>
        <v/>
      </c>
      <c r="G32" t="str">
        <f t="shared" si="4"/>
        <v>1</v>
      </c>
      <c r="H32" t="s">
        <v>52</v>
      </c>
      <c r="I32" t="s">
        <v>565</v>
      </c>
      <c r="J32" s="62">
        <f t="shared" si="5"/>
        <v>3273</v>
      </c>
      <c r="L32">
        <v>17</v>
      </c>
      <c r="M32">
        <f t="shared" si="6"/>
        <v>2436</v>
      </c>
      <c r="N32">
        <v>143</v>
      </c>
      <c r="Q32" s="109">
        <v>5</v>
      </c>
    </row>
    <row r="33" spans="1:17" ht="14.4" customHeight="1" x14ac:dyDescent="0.3">
      <c r="A33" s="4" t="s">
        <v>5</v>
      </c>
      <c r="B33" s="5">
        <v>0.51700000000000002</v>
      </c>
      <c r="C33" s="8" t="b">
        <f t="shared" si="0"/>
        <v>1</v>
      </c>
      <c r="D33" t="str">
        <f t="shared" si="1"/>
        <v>1</v>
      </c>
      <c r="E33" t="str">
        <f t="shared" si="2"/>
        <v/>
      </c>
      <c r="F33" t="str">
        <f t="shared" si="3"/>
        <v/>
      </c>
      <c r="G33" t="str">
        <f t="shared" si="4"/>
        <v>1</v>
      </c>
      <c r="H33" t="s">
        <v>52</v>
      </c>
      <c r="I33" t="s">
        <v>5</v>
      </c>
      <c r="J33" s="62">
        <f t="shared" si="5"/>
        <v>3273</v>
      </c>
      <c r="L33">
        <v>18</v>
      </c>
      <c r="M33">
        <f t="shared" si="6"/>
        <v>2580</v>
      </c>
      <c r="N33">
        <v>144</v>
      </c>
      <c r="Q33" s="109">
        <v>5.25</v>
      </c>
    </row>
    <row r="34" spans="1:17" ht="14.4" customHeight="1" x14ac:dyDescent="0.3">
      <c r="A34" s="4" t="s">
        <v>566</v>
      </c>
      <c r="B34" s="5">
        <v>0.97899999999999998</v>
      </c>
      <c r="C34" s="8" t="b">
        <f t="shared" si="0"/>
        <v>1</v>
      </c>
      <c r="D34" t="str">
        <f t="shared" si="1"/>
        <v/>
      </c>
      <c r="E34" t="str">
        <f t="shared" si="2"/>
        <v>2</v>
      </c>
      <c r="F34" t="str">
        <f t="shared" si="3"/>
        <v/>
      </c>
      <c r="G34" t="str">
        <f t="shared" si="4"/>
        <v>2</v>
      </c>
      <c r="H34" t="s">
        <v>54</v>
      </c>
      <c r="I34" t="s">
        <v>566</v>
      </c>
      <c r="J34" s="62">
        <f t="shared" si="5"/>
        <v>3818</v>
      </c>
      <c r="L34">
        <v>19</v>
      </c>
      <c r="M34">
        <f t="shared" si="6"/>
        <v>2723</v>
      </c>
      <c r="N34">
        <v>143</v>
      </c>
      <c r="Q34" s="109">
        <v>5.5</v>
      </c>
    </row>
    <row r="35" spans="1:17" ht="14.4" customHeight="1" x14ac:dyDescent="0.3">
      <c r="A35" s="4" t="s">
        <v>567</v>
      </c>
      <c r="B35" s="5">
        <v>0.62</v>
      </c>
      <c r="C35" s="8" t="b">
        <f t="shared" si="0"/>
        <v>1</v>
      </c>
      <c r="D35" t="str">
        <f t="shared" si="1"/>
        <v>1</v>
      </c>
      <c r="E35" t="str">
        <f t="shared" si="2"/>
        <v/>
      </c>
      <c r="F35" t="str">
        <f t="shared" si="3"/>
        <v/>
      </c>
      <c r="G35" t="str">
        <f t="shared" si="4"/>
        <v>1</v>
      </c>
      <c r="H35" t="s">
        <v>52</v>
      </c>
      <c r="I35" t="s">
        <v>567</v>
      </c>
      <c r="J35" s="62">
        <f t="shared" si="5"/>
        <v>3273</v>
      </c>
      <c r="L35">
        <v>20</v>
      </c>
      <c r="M35">
        <f t="shared" si="6"/>
        <v>2866</v>
      </c>
      <c r="N35">
        <v>143</v>
      </c>
      <c r="Q35" s="109">
        <v>5.75</v>
      </c>
    </row>
    <row r="36" spans="1:17" ht="14.4" customHeight="1" x14ac:dyDescent="0.3">
      <c r="A36" s="4" t="s">
        <v>6</v>
      </c>
      <c r="B36" s="5">
        <v>0.96599999999999997</v>
      </c>
      <c r="C36" s="8" t="b">
        <f t="shared" si="0"/>
        <v>1</v>
      </c>
      <c r="D36" t="str">
        <f t="shared" si="1"/>
        <v/>
      </c>
      <c r="E36" t="str">
        <f t="shared" si="2"/>
        <v>2</v>
      </c>
      <c r="F36" t="str">
        <f t="shared" si="3"/>
        <v/>
      </c>
      <c r="G36" t="str">
        <f t="shared" si="4"/>
        <v>2</v>
      </c>
      <c r="H36" t="s">
        <v>54</v>
      </c>
      <c r="I36" t="s">
        <v>6</v>
      </c>
      <c r="J36" s="62">
        <f t="shared" si="5"/>
        <v>3818</v>
      </c>
      <c r="L36">
        <v>21</v>
      </c>
      <c r="M36">
        <f t="shared" si="6"/>
        <v>3010</v>
      </c>
      <c r="N36">
        <v>144</v>
      </c>
      <c r="Q36" s="109">
        <v>6</v>
      </c>
    </row>
    <row r="37" spans="1:17" ht="14.4" customHeight="1" x14ac:dyDescent="0.3">
      <c r="A37" s="4" t="s">
        <v>7</v>
      </c>
      <c r="B37" s="5">
        <v>0.74199999999999999</v>
      </c>
      <c r="C37" s="8" t="b">
        <f t="shared" si="0"/>
        <v>1</v>
      </c>
      <c r="D37" t="str">
        <f t="shared" si="1"/>
        <v>1</v>
      </c>
      <c r="E37" t="str">
        <f t="shared" si="2"/>
        <v/>
      </c>
      <c r="F37" t="str">
        <f t="shared" si="3"/>
        <v/>
      </c>
      <c r="G37" t="str">
        <f t="shared" si="4"/>
        <v>1</v>
      </c>
      <c r="H37" t="s">
        <v>52</v>
      </c>
      <c r="I37" t="s">
        <v>7</v>
      </c>
      <c r="J37" s="62">
        <f t="shared" si="5"/>
        <v>3273</v>
      </c>
      <c r="L37">
        <v>22</v>
      </c>
      <c r="M37">
        <f t="shared" si="6"/>
        <v>3153</v>
      </c>
      <c r="N37">
        <v>143</v>
      </c>
    </row>
    <row r="38" spans="1:17" ht="14.4" customHeight="1" x14ac:dyDescent="0.3">
      <c r="A38" s="4" t="s">
        <v>600</v>
      </c>
      <c r="B38" s="5">
        <v>0.745</v>
      </c>
      <c r="C38" s="8" t="b">
        <f t="shared" si="0"/>
        <v>1</v>
      </c>
      <c r="D38" t="str">
        <f t="shared" si="1"/>
        <v>1</v>
      </c>
      <c r="E38" t="str">
        <f t="shared" si="2"/>
        <v/>
      </c>
      <c r="F38" t="str">
        <f t="shared" si="3"/>
        <v/>
      </c>
      <c r="G38" t="str">
        <f t="shared" si="4"/>
        <v>1</v>
      </c>
      <c r="H38" t="s">
        <v>52</v>
      </c>
      <c r="I38" t="s">
        <v>600</v>
      </c>
      <c r="J38" s="62">
        <f t="shared" si="5"/>
        <v>3273</v>
      </c>
      <c r="L38">
        <v>23</v>
      </c>
      <c r="M38">
        <f t="shared" si="6"/>
        <v>3296</v>
      </c>
      <c r="N38">
        <v>143</v>
      </c>
    </row>
    <row r="39" spans="1:17" ht="14.4" customHeight="1" x14ac:dyDescent="0.3">
      <c r="A39" s="4" t="s">
        <v>601</v>
      </c>
      <c r="B39" s="5">
        <v>0.96</v>
      </c>
      <c r="C39" s="8" t="b">
        <f t="shared" si="0"/>
        <v>1</v>
      </c>
      <c r="D39" t="str">
        <f t="shared" si="1"/>
        <v/>
      </c>
      <c r="E39" t="str">
        <f t="shared" si="2"/>
        <v>2</v>
      </c>
      <c r="F39" t="str">
        <f t="shared" si="3"/>
        <v/>
      </c>
      <c r="G39" t="str">
        <f t="shared" si="4"/>
        <v>2</v>
      </c>
      <c r="H39" t="s">
        <v>54</v>
      </c>
      <c r="I39" t="s">
        <v>601</v>
      </c>
      <c r="J39" s="62">
        <f t="shared" si="5"/>
        <v>3818</v>
      </c>
      <c r="L39">
        <v>24</v>
      </c>
      <c r="M39">
        <f t="shared" si="6"/>
        <v>3440</v>
      </c>
      <c r="N39">
        <v>144</v>
      </c>
    </row>
    <row r="40" spans="1:17" ht="14.4" customHeight="1" x14ac:dyDescent="0.3">
      <c r="A40" s="4" t="s">
        <v>602</v>
      </c>
      <c r="B40" s="5">
        <v>0.878</v>
      </c>
      <c r="C40" s="8" t="b">
        <f t="shared" si="0"/>
        <v>1</v>
      </c>
      <c r="D40" t="str">
        <f t="shared" si="1"/>
        <v/>
      </c>
      <c r="E40" t="str">
        <f t="shared" si="2"/>
        <v>2</v>
      </c>
      <c r="F40" t="str">
        <f t="shared" si="3"/>
        <v/>
      </c>
      <c r="G40" t="str">
        <f t="shared" si="4"/>
        <v>2</v>
      </c>
      <c r="H40" t="s">
        <v>54</v>
      </c>
      <c r="I40" t="s">
        <v>602</v>
      </c>
      <c r="J40" s="62">
        <f t="shared" si="5"/>
        <v>3818</v>
      </c>
      <c r="L40">
        <v>25</v>
      </c>
      <c r="M40">
        <f t="shared" si="6"/>
        <v>3583</v>
      </c>
      <c r="N40">
        <v>143</v>
      </c>
    </row>
    <row r="41" spans="1:17" ht="14.4" customHeight="1" x14ac:dyDescent="0.3">
      <c r="A41" s="4" t="s">
        <v>603</v>
      </c>
      <c r="B41" s="5">
        <v>0.71699999999999997</v>
      </c>
      <c r="C41" s="8" t="b">
        <f t="shared" si="0"/>
        <v>1</v>
      </c>
      <c r="D41" t="str">
        <f t="shared" si="1"/>
        <v>1</v>
      </c>
      <c r="E41" t="str">
        <f t="shared" si="2"/>
        <v/>
      </c>
      <c r="F41" t="str">
        <f t="shared" si="3"/>
        <v/>
      </c>
      <c r="G41" t="str">
        <f t="shared" si="4"/>
        <v>1</v>
      </c>
      <c r="H41" t="s">
        <v>52</v>
      </c>
      <c r="I41" t="s">
        <v>603</v>
      </c>
      <c r="J41" s="62">
        <f t="shared" si="5"/>
        <v>3273</v>
      </c>
      <c r="L41">
        <v>26</v>
      </c>
      <c r="M41">
        <f t="shared" si="6"/>
        <v>3726</v>
      </c>
      <c r="N41">
        <v>143</v>
      </c>
    </row>
    <row r="42" spans="1:17" ht="14.4" customHeight="1" x14ac:dyDescent="0.3">
      <c r="A42" s="4" t="s">
        <v>658</v>
      </c>
      <c r="B42" s="5">
        <v>1.0860000000000001</v>
      </c>
      <c r="C42" s="8" t="b">
        <f t="shared" si="0"/>
        <v>1</v>
      </c>
      <c r="D42" t="str">
        <f t="shared" si="1"/>
        <v/>
      </c>
      <c r="E42" t="str">
        <f t="shared" si="2"/>
        <v/>
      </c>
      <c r="F42" t="str">
        <f t="shared" si="3"/>
        <v>3</v>
      </c>
      <c r="G42" t="str">
        <f t="shared" si="4"/>
        <v>3</v>
      </c>
      <c r="H42" t="s">
        <v>53</v>
      </c>
      <c r="I42" t="s">
        <v>658</v>
      </c>
      <c r="J42" s="62">
        <f t="shared" si="5"/>
        <v>4364</v>
      </c>
      <c r="L42">
        <v>27</v>
      </c>
      <c r="M42">
        <f t="shared" si="6"/>
        <v>3870</v>
      </c>
      <c r="N42">
        <v>144</v>
      </c>
    </row>
    <row r="43" spans="1:17" ht="14.4" customHeight="1" x14ac:dyDescent="0.3">
      <c r="A43" s="4" t="s">
        <v>606</v>
      </c>
      <c r="B43" s="5">
        <v>0.77900000000000003</v>
      </c>
      <c r="C43" s="8" t="b">
        <f t="shared" si="0"/>
        <v>1</v>
      </c>
      <c r="D43" t="str">
        <f t="shared" si="1"/>
        <v>1</v>
      </c>
      <c r="E43" t="str">
        <f t="shared" si="2"/>
        <v/>
      </c>
      <c r="F43" t="str">
        <f t="shared" si="3"/>
        <v/>
      </c>
      <c r="G43" t="str">
        <f t="shared" si="4"/>
        <v>1</v>
      </c>
      <c r="H43" t="s">
        <v>52</v>
      </c>
      <c r="I43" t="s">
        <v>606</v>
      </c>
      <c r="J43" s="62">
        <f t="shared" si="5"/>
        <v>3273</v>
      </c>
      <c r="L43">
        <v>28</v>
      </c>
      <c r="M43">
        <f t="shared" si="6"/>
        <v>4013</v>
      </c>
      <c r="N43">
        <v>143</v>
      </c>
    </row>
    <row r="44" spans="1:17" ht="14.4" customHeight="1" x14ac:dyDescent="0.3">
      <c r="A44" s="4" t="s">
        <v>607</v>
      </c>
      <c r="B44" s="5">
        <v>0.69099999999999995</v>
      </c>
      <c r="C44" s="8" t="b">
        <f t="shared" si="0"/>
        <v>1</v>
      </c>
      <c r="D44" t="str">
        <f t="shared" si="1"/>
        <v>1</v>
      </c>
      <c r="E44" t="str">
        <f t="shared" si="2"/>
        <v/>
      </c>
      <c r="F44" t="str">
        <f t="shared" si="3"/>
        <v/>
      </c>
      <c r="G44" t="str">
        <f t="shared" si="4"/>
        <v>1</v>
      </c>
      <c r="H44" t="s">
        <v>52</v>
      </c>
      <c r="I44" t="s">
        <v>607</v>
      </c>
      <c r="J44" s="62">
        <f t="shared" si="5"/>
        <v>3273</v>
      </c>
      <c r="L44">
        <v>29</v>
      </c>
      <c r="M44">
        <f t="shared" si="6"/>
        <v>4156</v>
      </c>
      <c r="N44">
        <v>143</v>
      </c>
    </row>
    <row r="45" spans="1:17" ht="14.4" customHeight="1" x14ac:dyDescent="0.3">
      <c r="A45" s="4" t="s">
        <v>608</v>
      </c>
      <c r="B45" s="5">
        <v>1.206</v>
      </c>
      <c r="C45" s="8" t="b">
        <f t="shared" si="0"/>
        <v>1</v>
      </c>
      <c r="D45" t="str">
        <f t="shared" si="1"/>
        <v/>
      </c>
      <c r="E45" t="str">
        <f t="shared" si="2"/>
        <v/>
      </c>
      <c r="F45" t="str">
        <f t="shared" si="3"/>
        <v>3</v>
      </c>
      <c r="G45" t="str">
        <f t="shared" si="4"/>
        <v>3</v>
      </c>
      <c r="H45" t="s">
        <v>53</v>
      </c>
      <c r="I45" t="s">
        <v>608</v>
      </c>
      <c r="J45" s="62">
        <f t="shared" si="5"/>
        <v>4364</v>
      </c>
      <c r="L45">
        <v>30</v>
      </c>
      <c r="M45">
        <f t="shared" si="6"/>
        <v>4300</v>
      </c>
      <c r="N45">
        <v>144</v>
      </c>
    </row>
    <row r="46" spans="1:17" ht="14.4" customHeight="1" x14ac:dyDescent="0.3">
      <c r="A46" s="4" t="s">
        <v>610</v>
      </c>
      <c r="B46" s="5">
        <v>0.82099999999999995</v>
      </c>
      <c r="C46" s="8" t="b">
        <f t="shared" si="0"/>
        <v>1</v>
      </c>
      <c r="D46" t="str">
        <f t="shared" si="1"/>
        <v/>
      </c>
      <c r="E46" t="str">
        <f t="shared" si="2"/>
        <v>2</v>
      </c>
      <c r="F46" t="str">
        <f t="shared" si="3"/>
        <v/>
      </c>
      <c r="G46" t="str">
        <f t="shared" si="4"/>
        <v>2</v>
      </c>
      <c r="H46" t="s">
        <v>54</v>
      </c>
      <c r="I46" t="s">
        <v>610</v>
      </c>
      <c r="J46" s="62">
        <f t="shared" si="5"/>
        <v>3818</v>
      </c>
      <c r="L46">
        <v>31</v>
      </c>
      <c r="M46">
        <f t="shared" si="6"/>
        <v>4443</v>
      </c>
      <c r="N46">
        <v>143</v>
      </c>
    </row>
    <row r="47" spans="1:17" ht="14.4" customHeight="1" x14ac:dyDescent="0.3">
      <c r="A47" s="4" t="s">
        <v>643</v>
      </c>
      <c r="B47" s="5">
        <v>0.98299999999999998</v>
      </c>
      <c r="C47" s="8" t="b">
        <f t="shared" si="0"/>
        <v>1</v>
      </c>
      <c r="D47" t="str">
        <f t="shared" si="1"/>
        <v/>
      </c>
      <c r="E47" t="str">
        <f t="shared" si="2"/>
        <v>2</v>
      </c>
      <c r="F47" t="str">
        <f t="shared" si="3"/>
        <v/>
      </c>
      <c r="G47" t="str">
        <f t="shared" si="4"/>
        <v>2</v>
      </c>
      <c r="H47" t="s">
        <v>54</v>
      </c>
      <c r="I47" t="s">
        <v>643</v>
      </c>
      <c r="J47" s="62">
        <f t="shared" si="5"/>
        <v>3818</v>
      </c>
      <c r="L47">
        <v>32</v>
      </c>
      <c r="M47">
        <f t="shared" si="6"/>
        <v>4586</v>
      </c>
      <c r="N47">
        <v>143</v>
      </c>
    </row>
    <row r="48" spans="1:17" ht="14.4" customHeight="1" x14ac:dyDescent="0.3">
      <c r="A48" s="4" t="s">
        <v>587</v>
      </c>
      <c r="B48" s="5">
        <v>0.83899999999999997</v>
      </c>
      <c r="C48" s="8" t="b">
        <f t="shared" ref="C48:C79" si="7">ISNUMBER(B48)</f>
        <v>1</v>
      </c>
      <c r="D48" t="str">
        <f t="shared" ref="D48:D79" si="8">IF(B48&gt;0.48,IF(B48&lt;0.799,"1",""),"")</f>
        <v/>
      </c>
      <c r="E48" t="str">
        <f t="shared" ref="E48:E79" si="9">IF(B48&gt;0.8,IF(B48&lt;0.999,"2",""),"")</f>
        <v>2</v>
      </c>
      <c r="F48" t="str">
        <f t="shared" ref="F48:F79" si="10">IF(B48&gt;=1,IF(B48&lt;1.52,"3",""),"")</f>
        <v/>
      </c>
      <c r="G48" t="str">
        <f t="shared" ref="G48:G79" si="11">CONCATENATE(D48,E48,F48)</f>
        <v>2</v>
      </c>
      <c r="H48" t="s">
        <v>54</v>
      </c>
      <c r="I48" t="s">
        <v>587</v>
      </c>
      <c r="J48" s="62">
        <f t="shared" ref="J48:J79" si="12">VLOOKUP(H48,$I$10:$J$12,2,FALSE)</f>
        <v>3818</v>
      </c>
      <c r="L48">
        <v>33</v>
      </c>
      <c r="M48">
        <f t="shared" si="6"/>
        <v>4730</v>
      </c>
      <c r="N48">
        <v>144</v>
      </c>
    </row>
    <row r="49" spans="1:14" ht="14.4" customHeight="1" x14ac:dyDescent="0.3">
      <c r="A49" s="4" t="s">
        <v>611</v>
      </c>
      <c r="B49" s="5">
        <v>0.78600000000000003</v>
      </c>
      <c r="C49" s="8" t="b">
        <f t="shared" si="7"/>
        <v>1</v>
      </c>
      <c r="D49" t="str">
        <f t="shared" si="8"/>
        <v>1</v>
      </c>
      <c r="E49" t="str">
        <f t="shared" si="9"/>
        <v/>
      </c>
      <c r="F49" t="str">
        <f t="shared" si="10"/>
        <v/>
      </c>
      <c r="G49" t="str">
        <f t="shared" si="11"/>
        <v>1</v>
      </c>
      <c r="H49" t="s">
        <v>52</v>
      </c>
      <c r="I49" t="s">
        <v>611</v>
      </c>
      <c r="J49" s="62">
        <f t="shared" si="12"/>
        <v>3273</v>
      </c>
      <c r="L49">
        <v>34</v>
      </c>
      <c r="M49">
        <f t="shared" si="6"/>
        <v>4873</v>
      </c>
      <c r="N49">
        <v>143</v>
      </c>
    </row>
    <row r="50" spans="1:14" ht="14.4" customHeight="1" x14ac:dyDescent="0.3">
      <c r="A50" s="4" t="s">
        <v>612</v>
      </c>
      <c r="B50" s="5">
        <v>0.82599999999999996</v>
      </c>
      <c r="C50" s="8" t="b">
        <f t="shared" si="7"/>
        <v>1</v>
      </c>
      <c r="D50" t="str">
        <f t="shared" si="8"/>
        <v/>
      </c>
      <c r="E50" t="str">
        <f t="shared" si="9"/>
        <v>2</v>
      </c>
      <c r="F50" t="str">
        <f t="shared" si="10"/>
        <v/>
      </c>
      <c r="G50" t="str">
        <f t="shared" si="11"/>
        <v>2</v>
      </c>
      <c r="H50" t="s">
        <v>54</v>
      </c>
      <c r="I50" t="s">
        <v>612</v>
      </c>
      <c r="J50" s="62">
        <f t="shared" si="12"/>
        <v>3818</v>
      </c>
      <c r="L50">
        <v>35</v>
      </c>
      <c r="M50">
        <f t="shared" si="6"/>
        <v>5016</v>
      </c>
      <c r="N50">
        <v>143</v>
      </c>
    </row>
    <row r="51" spans="1:14" ht="14.4" customHeight="1" x14ac:dyDescent="0.3">
      <c r="A51" s="4" t="s">
        <v>570</v>
      </c>
      <c r="B51" s="3">
        <v>0.81799999999999995</v>
      </c>
      <c r="C51" s="8" t="b">
        <f t="shared" si="7"/>
        <v>1</v>
      </c>
      <c r="D51" t="str">
        <f t="shared" si="8"/>
        <v/>
      </c>
      <c r="E51" t="str">
        <f t="shared" si="9"/>
        <v>2</v>
      </c>
      <c r="F51" t="str">
        <f t="shared" si="10"/>
        <v/>
      </c>
      <c r="G51" t="str">
        <f t="shared" si="11"/>
        <v>2</v>
      </c>
      <c r="H51" t="s">
        <v>54</v>
      </c>
      <c r="I51" t="s">
        <v>570</v>
      </c>
      <c r="J51" s="62">
        <f t="shared" si="12"/>
        <v>3818</v>
      </c>
      <c r="L51">
        <v>36</v>
      </c>
      <c r="M51">
        <f t="shared" si="6"/>
        <v>5160</v>
      </c>
      <c r="N51">
        <v>144</v>
      </c>
    </row>
    <row r="52" spans="1:14" ht="14.4" customHeight="1" x14ac:dyDescent="0.3">
      <c r="A52" s="4" t="s">
        <v>573</v>
      </c>
      <c r="B52" s="5">
        <v>1.3740000000000001</v>
      </c>
      <c r="C52" s="8" t="b">
        <f t="shared" si="7"/>
        <v>1</v>
      </c>
      <c r="D52" t="str">
        <f t="shared" si="8"/>
        <v/>
      </c>
      <c r="E52" t="str">
        <f t="shared" si="9"/>
        <v/>
      </c>
      <c r="F52" t="str">
        <f t="shared" si="10"/>
        <v>3</v>
      </c>
      <c r="G52" t="str">
        <f t="shared" si="11"/>
        <v>3</v>
      </c>
      <c r="H52" t="s">
        <v>53</v>
      </c>
      <c r="I52" t="s">
        <v>573</v>
      </c>
      <c r="J52" s="62">
        <f t="shared" si="12"/>
        <v>4364</v>
      </c>
      <c r="L52">
        <v>37</v>
      </c>
      <c r="M52">
        <f t="shared" si="6"/>
        <v>5303</v>
      </c>
      <c r="N52">
        <v>143</v>
      </c>
    </row>
    <row r="53" spans="1:14" ht="14.4" customHeight="1" x14ac:dyDescent="0.3">
      <c r="A53" s="4" t="s">
        <v>572</v>
      </c>
      <c r="B53" s="5">
        <v>1.35</v>
      </c>
      <c r="C53" s="8" t="b">
        <f t="shared" si="7"/>
        <v>1</v>
      </c>
      <c r="D53" t="str">
        <f t="shared" si="8"/>
        <v/>
      </c>
      <c r="E53" t="str">
        <f t="shared" si="9"/>
        <v/>
      </c>
      <c r="F53" t="str">
        <f t="shared" si="10"/>
        <v>3</v>
      </c>
      <c r="G53" t="str">
        <f t="shared" si="11"/>
        <v>3</v>
      </c>
      <c r="H53" t="s">
        <v>53</v>
      </c>
      <c r="I53" t="s">
        <v>572</v>
      </c>
      <c r="J53" s="62">
        <f t="shared" si="12"/>
        <v>4364</v>
      </c>
      <c r="L53">
        <v>38</v>
      </c>
      <c r="M53">
        <f t="shared" si="6"/>
        <v>5446</v>
      </c>
      <c r="N53">
        <v>143</v>
      </c>
    </row>
    <row r="54" spans="1:14" ht="14.4" customHeight="1" x14ac:dyDescent="0.3">
      <c r="A54" s="4" t="s">
        <v>575</v>
      </c>
      <c r="B54" s="5">
        <v>0.86499999999999999</v>
      </c>
      <c r="C54" s="8" t="b">
        <f t="shared" si="7"/>
        <v>1</v>
      </c>
      <c r="D54" t="str">
        <f t="shared" si="8"/>
        <v/>
      </c>
      <c r="E54" t="str">
        <f t="shared" si="9"/>
        <v>2</v>
      </c>
      <c r="F54" t="str">
        <f t="shared" si="10"/>
        <v/>
      </c>
      <c r="G54" t="str">
        <f t="shared" si="11"/>
        <v>2</v>
      </c>
      <c r="H54" t="s">
        <v>54</v>
      </c>
      <c r="I54" t="s">
        <v>575</v>
      </c>
      <c r="J54" s="62">
        <f t="shared" si="12"/>
        <v>3818</v>
      </c>
      <c r="L54">
        <v>39</v>
      </c>
      <c r="M54">
        <f t="shared" si="6"/>
        <v>5590</v>
      </c>
      <c r="N54">
        <v>144</v>
      </c>
    </row>
    <row r="55" spans="1:14" ht="14.4" customHeight="1" x14ac:dyDescent="0.3">
      <c r="A55" s="4" t="s">
        <v>574</v>
      </c>
      <c r="B55" s="5">
        <v>0.629</v>
      </c>
      <c r="C55" s="8" t="b">
        <f t="shared" si="7"/>
        <v>1</v>
      </c>
      <c r="D55" t="str">
        <f t="shared" si="8"/>
        <v>1</v>
      </c>
      <c r="E55" t="str">
        <f t="shared" si="9"/>
        <v/>
      </c>
      <c r="F55" t="str">
        <f t="shared" si="10"/>
        <v/>
      </c>
      <c r="G55" t="str">
        <f t="shared" si="11"/>
        <v>1</v>
      </c>
      <c r="H55" t="s">
        <v>52</v>
      </c>
      <c r="I55" t="s">
        <v>574</v>
      </c>
      <c r="J55" s="62">
        <f t="shared" si="12"/>
        <v>3273</v>
      </c>
      <c r="L55">
        <v>40</v>
      </c>
      <c r="M55">
        <f t="shared" si="6"/>
        <v>5733</v>
      </c>
      <c r="N55">
        <v>143</v>
      </c>
    </row>
    <row r="56" spans="1:14" ht="14.4" customHeight="1" x14ac:dyDescent="0.3">
      <c r="A56" s="4" t="s">
        <v>678</v>
      </c>
      <c r="B56" s="5">
        <v>0.89400000000000002</v>
      </c>
      <c r="C56" s="8" t="b">
        <f t="shared" si="7"/>
        <v>1</v>
      </c>
      <c r="D56" t="str">
        <f t="shared" si="8"/>
        <v/>
      </c>
      <c r="E56" t="str">
        <f t="shared" si="9"/>
        <v>2</v>
      </c>
      <c r="F56" t="str">
        <f t="shared" si="10"/>
        <v/>
      </c>
      <c r="G56" t="str">
        <f t="shared" si="11"/>
        <v>2</v>
      </c>
      <c r="H56" t="s">
        <v>54</v>
      </c>
      <c r="I56" t="s">
        <v>678</v>
      </c>
      <c r="J56" s="62">
        <f t="shared" si="12"/>
        <v>3818</v>
      </c>
      <c r="L56">
        <v>41</v>
      </c>
      <c r="M56">
        <f t="shared" si="6"/>
        <v>5876</v>
      </c>
      <c r="N56">
        <v>143</v>
      </c>
    </row>
    <row r="57" spans="1:14" ht="14.4" customHeight="1" x14ac:dyDescent="0.3">
      <c r="A57" s="4" t="s">
        <v>576</v>
      </c>
      <c r="B57" s="5">
        <v>0.755</v>
      </c>
      <c r="C57" s="8" t="b">
        <f t="shared" si="7"/>
        <v>1</v>
      </c>
      <c r="D57" t="str">
        <f t="shared" si="8"/>
        <v>1</v>
      </c>
      <c r="E57" t="str">
        <f t="shared" si="9"/>
        <v/>
      </c>
      <c r="F57" t="str">
        <f t="shared" si="10"/>
        <v/>
      </c>
      <c r="G57" t="str">
        <f t="shared" si="11"/>
        <v>1</v>
      </c>
      <c r="H57" t="s">
        <v>52</v>
      </c>
      <c r="I57" t="s">
        <v>576</v>
      </c>
      <c r="J57" s="62">
        <f t="shared" si="12"/>
        <v>3273</v>
      </c>
      <c r="L57">
        <v>42</v>
      </c>
      <c r="M57">
        <f t="shared" si="6"/>
        <v>6020</v>
      </c>
      <c r="N57">
        <v>144</v>
      </c>
    </row>
    <row r="58" spans="1:14" ht="14.4" customHeight="1" x14ac:dyDescent="0.3">
      <c r="A58" s="4" t="s">
        <v>8</v>
      </c>
      <c r="B58" s="5">
        <v>0.57899999999999996</v>
      </c>
      <c r="C58" s="8" t="b">
        <f t="shared" si="7"/>
        <v>1</v>
      </c>
      <c r="D58" t="str">
        <f t="shared" si="8"/>
        <v>1</v>
      </c>
      <c r="E58" t="str">
        <f t="shared" si="9"/>
        <v/>
      </c>
      <c r="F58" t="str">
        <f t="shared" si="10"/>
        <v/>
      </c>
      <c r="G58" t="str">
        <f t="shared" si="11"/>
        <v>1</v>
      </c>
      <c r="H58" t="s">
        <v>52</v>
      </c>
      <c r="I58" t="s">
        <v>8</v>
      </c>
      <c r="J58" s="62">
        <f t="shared" si="12"/>
        <v>3273</v>
      </c>
      <c r="L58">
        <v>43</v>
      </c>
      <c r="M58">
        <f t="shared" si="6"/>
        <v>6163</v>
      </c>
      <c r="N58">
        <v>143</v>
      </c>
    </row>
    <row r="59" spans="1:14" ht="14.4" customHeight="1" x14ac:dyDescent="0.3">
      <c r="A59" s="4" t="s">
        <v>651</v>
      </c>
      <c r="B59" s="5">
        <v>0.69599999999999995</v>
      </c>
      <c r="C59" s="8" t="b">
        <f t="shared" si="7"/>
        <v>1</v>
      </c>
      <c r="D59" t="str">
        <f t="shared" si="8"/>
        <v>1</v>
      </c>
      <c r="E59" t="str">
        <f t="shared" si="9"/>
        <v/>
      </c>
      <c r="F59" t="str">
        <f t="shared" si="10"/>
        <v/>
      </c>
      <c r="G59" t="str">
        <f t="shared" si="11"/>
        <v>1</v>
      </c>
      <c r="H59" t="s">
        <v>52</v>
      </c>
      <c r="I59" t="s">
        <v>651</v>
      </c>
      <c r="J59" s="62">
        <f t="shared" si="12"/>
        <v>3273</v>
      </c>
      <c r="L59">
        <v>44</v>
      </c>
      <c r="M59">
        <f t="shared" si="6"/>
        <v>6306</v>
      </c>
      <c r="N59">
        <v>143</v>
      </c>
    </row>
    <row r="60" spans="1:14" ht="14.4" customHeight="1" x14ac:dyDescent="0.3">
      <c r="A60" s="4" t="s">
        <v>9</v>
      </c>
      <c r="B60" s="5">
        <v>0.98899999999999999</v>
      </c>
      <c r="C60" s="8" t="b">
        <f t="shared" si="7"/>
        <v>1</v>
      </c>
      <c r="D60" t="str">
        <f t="shared" si="8"/>
        <v/>
      </c>
      <c r="E60" t="str">
        <f t="shared" si="9"/>
        <v>2</v>
      </c>
      <c r="F60" t="str">
        <f t="shared" si="10"/>
        <v/>
      </c>
      <c r="G60" t="str">
        <f t="shared" si="11"/>
        <v>2</v>
      </c>
      <c r="H60" t="s">
        <v>54</v>
      </c>
      <c r="I60" t="s">
        <v>9</v>
      </c>
      <c r="J60" s="62">
        <f t="shared" si="12"/>
        <v>3818</v>
      </c>
      <c r="L60">
        <v>45</v>
      </c>
      <c r="M60">
        <f t="shared" si="6"/>
        <v>6450</v>
      </c>
      <c r="N60">
        <v>144</v>
      </c>
    </row>
    <row r="61" spans="1:14" ht="14.4" customHeight="1" x14ac:dyDescent="0.3">
      <c r="A61" s="4" t="s">
        <v>577</v>
      </c>
      <c r="B61" s="5">
        <v>0.79400000000000004</v>
      </c>
      <c r="C61" s="8" t="b">
        <f t="shared" si="7"/>
        <v>1</v>
      </c>
      <c r="D61" t="str">
        <f t="shared" si="8"/>
        <v>1</v>
      </c>
      <c r="E61" t="str">
        <f t="shared" si="9"/>
        <v/>
      </c>
      <c r="F61" t="str">
        <f t="shared" si="10"/>
        <v/>
      </c>
      <c r="G61" t="str">
        <f t="shared" si="11"/>
        <v>1</v>
      </c>
      <c r="H61" t="s">
        <v>52</v>
      </c>
      <c r="I61" t="s">
        <v>577</v>
      </c>
      <c r="J61" s="62">
        <f t="shared" si="12"/>
        <v>3273</v>
      </c>
    </row>
    <row r="62" spans="1:14" ht="14.4" customHeight="1" x14ac:dyDescent="0.3">
      <c r="A62" s="4" t="s">
        <v>578</v>
      </c>
      <c r="B62" s="5">
        <v>0.85099999999999998</v>
      </c>
      <c r="C62" s="8" t="b">
        <f t="shared" si="7"/>
        <v>1</v>
      </c>
      <c r="D62" t="str">
        <f t="shared" si="8"/>
        <v/>
      </c>
      <c r="E62" t="str">
        <f t="shared" si="9"/>
        <v>2</v>
      </c>
      <c r="F62" t="str">
        <f t="shared" si="10"/>
        <v/>
      </c>
      <c r="G62" t="str">
        <f t="shared" si="11"/>
        <v>2</v>
      </c>
      <c r="H62" t="s">
        <v>54</v>
      </c>
      <c r="I62" t="s">
        <v>578</v>
      </c>
      <c r="J62" s="62">
        <f t="shared" si="12"/>
        <v>3818</v>
      </c>
    </row>
    <row r="63" spans="1:14" ht="14.4" customHeight="1" x14ac:dyDescent="0.3">
      <c r="A63" s="4" t="s">
        <v>579</v>
      </c>
      <c r="B63" s="5">
        <v>1.35</v>
      </c>
      <c r="C63" s="8" t="b">
        <f t="shared" si="7"/>
        <v>1</v>
      </c>
      <c r="D63" t="str">
        <f t="shared" si="8"/>
        <v/>
      </c>
      <c r="E63" t="str">
        <f t="shared" si="9"/>
        <v/>
      </c>
      <c r="F63" t="str">
        <f t="shared" si="10"/>
        <v>3</v>
      </c>
      <c r="G63" t="str">
        <f t="shared" si="11"/>
        <v>3</v>
      </c>
      <c r="H63" t="s">
        <v>53</v>
      </c>
      <c r="I63" t="s">
        <v>579</v>
      </c>
      <c r="J63" s="62">
        <f t="shared" si="12"/>
        <v>4364</v>
      </c>
    </row>
    <row r="64" spans="1:14" ht="14.4" customHeight="1" x14ac:dyDescent="0.3">
      <c r="A64" s="4" t="s">
        <v>580</v>
      </c>
      <c r="B64" s="5">
        <v>0.68100000000000005</v>
      </c>
      <c r="C64" s="8" t="b">
        <f t="shared" si="7"/>
        <v>1</v>
      </c>
      <c r="D64" t="str">
        <f t="shared" si="8"/>
        <v>1</v>
      </c>
      <c r="E64" t="str">
        <f t="shared" si="9"/>
        <v/>
      </c>
      <c r="F64" t="str">
        <f t="shared" si="10"/>
        <v/>
      </c>
      <c r="G64" t="str">
        <f t="shared" si="11"/>
        <v>1</v>
      </c>
      <c r="H64" t="s">
        <v>52</v>
      </c>
      <c r="I64" t="s">
        <v>580</v>
      </c>
      <c r="J64" s="62">
        <f t="shared" si="12"/>
        <v>3273</v>
      </c>
    </row>
    <row r="65" spans="1:10" ht="14.4" customHeight="1" x14ac:dyDescent="0.3">
      <c r="A65" s="4" t="s">
        <v>582</v>
      </c>
      <c r="B65" s="5">
        <v>1.208</v>
      </c>
      <c r="C65" s="8" t="b">
        <f t="shared" si="7"/>
        <v>1</v>
      </c>
      <c r="D65" t="str">
        <f t="shared" si="8"/>
        <v/>
      </c>
      <c r="E65" t="str">
        <f t="shared" si="9"/>
        <v/>
      </c>
      <c r="F65" t="str">
        <f t="shared" si="10"/>
        <v>3</v>
      </c>
      <c r="G65" t="str">
        <f t="shared" si="11"/>
        <v>3</v>
      </c>
      <c r="H65" t="s">
        <v>53</v>
      </c>
      <c r="I65" t="s">
        <v>582</v>
      </c>
      <c r="J65" s="62">
        <f t="shared" si="12"/>
        <v>4364</v>
      </c>
    </row>
    <row r="66" spans="1:10" ht="14.4" customHeight="1" x14ac:dyDescent="0.3">
      <c r="A66" s="4" t="s">
        <v>583</v>
      </c>
      <c r="B66" s="5">
        <v>1.157</v>
      </c>
      <c r="C66" s="8" t="b">
        <f t="shared" si="7"/>
        <v>1</v>
      </c>
      <c r="D66" t="str">
        <f t="shared" si="8"/>
        <v/>
      </c>
      <c r="E66" t="str">
        <f t="shared" si="9"/>
        <v/>
      </c>
      <c r="F66" t="str">
        <f t="shared" si="10"/>
        <v>3</v>
      </c>
      <c r="G66" t="str">
        <f t="shared" si="11"/>
        <v>3</v>
      </c>
      <c r="H66" t="s">
        <v>53</v>
      </c>
      <c r="I66" t="s">
        <v>583</v>
      </c>
      <c r="J66" s="62">
        <f t="shared" si="12"/>
        <v>4364</v>
      </c>
    </row>
    <row r="67" spans="1:10" ht="14.4" customHeight="1" x14ac:dyDescent="0.3">
      <c r="A67" s="4" t="s">
        <v>10</v>
      </c>
      <c r="B67" s="5">
        <v>1.0780000000000001</v>
      </c>
      <c r="C67" s="8" t="b">
        <f t="shared" si="7"/>
        <v>1</v>
      </c>
      <c r="D67" t="str">
        <f t="shared" si="8"/>
        <v/>
      </c>
      <c r="E67" t="str">
        <f t="shared" si="9"/>
        <v/>
      </c>
      <c r="F67" t="str">
        <f t="shared" si="10"/>
        <v>3</v>
      </c>
      <c r="G67" t="str">
        <f t="shared" si="11"/>
        <v>3</v>
      </c>
      <c r="H67" t="s">
        <v>53</v>
      </c>
      <c r="I67" t="s">
        <v>10</v>
      </c>
      <c r="J67" s="62">
        <f t="shared" si="12"/>
        <v>4364</v>
      </c>
    </row>
    <row r="68" spans="1:10" ht="14.4" customHeight="1" x14ac:dyDescent="0.3">
      <c r="A68" s="4" t="s">
        <v>584</v>
      </c>
      <c r="B68" s="5">
        <v>0.69</v>
      </c>
      <c r="C68" s="8" t="b">
        <f t="shared" si="7"/>
        <v>1</v>
      </c>
      <c r="D68" t="str">
        <f t="shared" si="8"/>
        <v>1</v>
      </c>
      <c r="E68" t="str">
        <f t="shared" si="9"/>
        <v/>
      </c>
      <c r="F68" t="str">
        <f t="shared" si="10"/>
        <v/>
      </c>
      <c r="G68" t="str">
        <f t="shared" si="11"/>
        <v>1</v>
      </c>
      <c r="H68" t="s">
        <v>52</v>
      </c>
      <c r="I68" t="s">
        <v>584</v>
      </c>
      <c r="J68" s="62">
        <f t="shared" si="12"/>
        <v>3273</v>
      </c>
    </row>
    <row r="69" spans="1:10" ht="14.4" customHeight="1" x14ac:dyDescent="0.3">
      <c r="A69" s="4" t="s">
        <v>585</v>
      </c>
      <c r="B69" s="5">
        <v>0.753</v>
      </c>
      <c r="C69" s="8" t="b">
        <f t="shared" si="7"/>
        <v>1</v>
      </c>
      <c r="D69" t="str">
        <f t="shared" si="8"/>
        <v>1</v>
      </c>
      <c r="E69" t="str">
        <f t="shared" si="9"/>
        <v/>
      </c>
      <c r="F69" t="str">
        <f t="shared" si="10"/>
        <v/>
      </c>
      <c r="G69" t="str">
        <f t="shared" si="11"/>
        <v>1</v>
      </c>
      <c r="H69" t="s">
        <v>52</v>
      </c>
      <c r="I69" t="s">
        <v>585</v>
      </c>
      <c r="J69" s="62">
        <f t="shared" si="12"/>
        <v>3273</v>
      </c>
    </row>
    <row r="70" spans="1:10" ht="14.4" customHeight="1" x14ac:dyDescent="0.3">
      <c r="A70" s="4" t="s">
        <v>632</v>
      </c>
      <c r="B70" s="5">
        <v>0.97</v>
      </c>
      <c r="C70" s="8" t="b">
        <f t="shared" si="7"/>
        <v>1</v>
      </c>
      <c r="D70" t="str">
        <f t="shared" si="8"/>
        <v/>
      </c>
      <c r="E70" t="str">
        <f t="shared" si="9"/>
        <v>2</v>
      </c>
      <c r="F70" t="str">
        <f t="shared" si="10"/>
        <v/>
      </c>
      <c r="G70" t="str">
        <f t="shared" si="11"/>
        <v>2</v>
      </c>
      <c r="H70" t="s">
        <v>54</v>
      </c>
      <c r="I70" t="s">
        <v>632</v>
      </c>
      <c r="J70" s="62">
        <f t="shared" si="12"/>
        <v>3818</v>
      </c>
    </row>
    <row r="71" spans="1:10" ht="14.4" customHeight="1" x14ac:dyDescent="0.3">
      <c r="A71" s="4" t="s">
        <v>11</v>
      </c>
      <c r="B71" s="5">
        <v>0.64100000000000001</v>
      </c>
      <c r="C71" s="8" t="b">
        <f t="shared" si="7"/>
        <v>1</v>
      </c>
      <c r="D71" t="str">
        <f t="shared" si="8"/>
        <v>1</v>
      </c>
      <c r="E71" t="str">
        <f t="shared" si="9"/>
        <v/>
      </c>
      <c r="F71" t="str">
        <f t="shared" si="10"/>
        <v/>
      </c>
      <c r="G71" t="str">
        <f t="shared" si="11"/>
        <v>1</v>
      </c>
      <c r="H71" t="s">
        <v>52</v>
      </c>
      <c r="I71" t="s">
        <v>11</v>
      </c>
      <c r="J71" s="62">
        <f t="shared" si="12"/>
        <v>3273</v>
      </c>
    </row>
    <row r="72" spans="1:10" ht="14.4" customHeight="1" x14ac:dyDescent="0.3">
      <c r="A72" s="4" t="s">
        <v>650</v>
      </c>
      <c r="B72" s="5">
        <v>0.88700000000000001</v>
      </c>
      <c r="C72" s="8" t="b">
        <f t="shared" si="7"/>
        <v>1</v>
      </c>
      <c r="D72" t="str">
        <f t="shared" si="8"/>
        <v/>
      </c>
      <c r="E72" t="str">
        <f t="shared" si="9"/>
        <v>2</v>
      </c>
      <c r="F72" t="str">
        <f t="shared" si="10"/>
        <v/>
      </c>
      <c r="G72" t="str">
        <f t="shared" si="11"/>
        <v>2</v>
      </c>
      <c r="H72" t="s">
        <v>54</v>
      </c>
      <c r="I72" t="s">
        <v>650</v>
      </c>
      <c r="J72" s="62">
        <f t="shared" si="12"/>
        <v>3818</v>
      </c>
    </row>
    <row r="73" spans="1:10" ht="14.4" customHeight="1" x14ac:dyDescent="0.3">
      <c r="A73" s="4" t="s">
        <v>12</v>
      </c>
      <c r="B73" s="5">
        <v>0.82899999999999996</v>
      </c>
      <c r="C73" s="8" t="b">
        <f t="shared" si="7"/>
        <v>1</v>
      </c>
      <c r="D73" t="str">
        <f t="shared" si="8"/>
        <v/>
      </c>
      <c r="E73" t="str">
        <f t="shared" si="9"/>
        <v>2</v>
      </c>
      <c r="F73" t="str">
        <f t="shared" si="10"/>
        <v/>
      </c>
      <c r="G73" t="str">
        <f t="shared" si="11"/>
        <v>2</v>
      </c>
      <c r="H73" t="s">
        <v>54</v>
      </c>
      <c r="I73" t="s">
        <v>12</v>
      </c>
      <c r="J73" s="62">
        <f t="shared" si="12"/>
        <v>3818</v>
      </c>
    </row>
    <row r="74" spans="1:10" ht="14.4" customHeight="1" x14ac:dyDescent="0.3">
      <c r="A74" s="4" t="s">
        <v>13</v>
      </c>
      <c r="B74" s="5">
        <v>0.73699999999999999</v>
      </c>
      <c r="C74" s="8" t="b">
        <f t="shared" si="7"/>
        <v>1</v>
      </c>
      <c r="D74" t="str">
        <f t="shared" si="8"/>
        <v>1</v>
      </c>
      <c r="E74" t="str">
        <f t="shared" si="9"/>
        <v/>
      </c>
      <c r="F74" t="str">
        <f t="shared" si="10"/>
        <v/>
      </c>
      <c r="G74" t="str">
        <f t="shared" si="11"/>
        <v>1</v>
      </c>
      <c r="H74" t="s">
        <v>52</v>
      </c>
      <c r="I74" t="s">
        <v>13</v>
      </c>
      <c r="J74" s="62">
        <f t="shared" si="12"/>
        <v>3273</v>
      </c>
    </row>
    <row r="75" spans="1:10" ht="14.4" customHeight="1" x14ac:dyDescent="0.3">
      <c r="A75" s="4" t="s">
        <v>14</v>
      </c>
      <c r="B75" s="5">
        <v>0.96599999999999997</v>
      </c>
      <c r="C75" s="8" t="b">
        <f t="shared" si="7"/>
        <v>1</v>
      </c>
      <c r="D75" t="str">
        <f t="shared" si="8"/>
        <v/>
      </c>
      <c r="E75" t="str">
        <f t="shared" si="9"/>
        <v>2</v>
      </c>
      <c r="F75" t="str">
        <f t="shared" si="10"/>
        <v/>
      </c>
      <c r="G75" t="str">
        <f t="shared" si="11"/>
        <v>2</v>
      </c>
      <c r="H75" t="s">
        <v>54</v>
      </c>
      <c r="I75" t="s">
        <v>14</v>
      </c>
      <c r="J75" s="62">
        <f t="shared" si="12"/>
        <v>3818</v>
      </c>
    </row>
    <row r="76" spans="1:10" ht="14.4" customHeight="1" x14ac:dyDescent="0.3">
      <c r="A76" s="4" t="s">
        <v>15</v>
      </c>
      <c r="B76" s="5">
        <v>0.622</v>
      </c>
      <c r="C76" s="8" t="b">
        <f t="shared" si="7"/>
        <v>1</v>
      </c>
      <c r="D76" t="str">
        <f t="shared" si="8"/>
        <v>1</v>
      </c>
      <c r="E76" t="str">
        <f t="shared" si="9"/>
        <v/>
      </c>
      <c r="F76" t="str">
        <f t="shared" si="10"/>
        <v/>
      </c>
      <c r="G76" t="str">
        <f t="shared" si="11"/>
        <v>1</v>
      </c>
      <c r="H76" t="s">
        <v>52</v>
      </c>
      <c r="I76" t="s">
        <v>15</v>
      </c>
      <c r="J76" s="62">
        <f t="shared" si="12"/>
        <v>3273</v>
      </c>
    </row>
    <row r="77" spans="1:10" ht="14.4" customHeight="1" x14ac:dyDescent="0.3">
      <c r="A77" s="4" t="s">
        <v>16</v>
      </c>
      <c r="B77" s="5">
        <v>0.94599999999999995</v>
      </c>
      <c r="C77" s="8" t="b">
        <f t="shared" si="7"/>
        <v>1</v>
      </c>
      <c r="D77" t="str">
        <f t="shared" si="8"/>
        <v/>
      </c>
      <c r="E77" t="str">
        <f t="shared" si="9"/>
        <v>2</v>
      </c>
      <c r="F77" t="str">
        <f t="shared" si="10"/>
        <v/>
      </c>
      <c r="G77" t="str">
        <f t="shared" si="11"/>
        <v>2</v>
      </c>
      <c r="H77" t="s">
        <v>54</v>
      </c>
      <c r="I77" t="s">
        <v>16</v>
      </c>
      <c r="J77" s="62">
        <f t="shared" si="12"/>
        <v>3818</v>
      </c>
    </row>
    <row r="78" spans="1:10" ht="14.4" customHeight="1" x14ac:dyDescent="0.3">
      <c r="A78" s="4" t="s">
        <v>17</v>
      </c>
      <c r="B78" s="5">
        <v>0.73399999999999999</v>
      </c>
      <c r="C78" s="8" t="b">
        <f t="shared" si="7"/>
        <v>1</v>
      </c>
      <c r="D78" t="str">
        <f t="shared" si="8"/>
        <v>1</v>
      </c>
      <c r="E78" t="str">
        <f t="shared" si="9"/>
        <v/>
      </c>
      <c r="F78" t="str">
        <f t="shared" si="10"/>
        <v/>
      </c>
      <c r="G78" t="str">
        <f t="shared" si="11"/>
        <v>1</v>
      </c>
      <c r="H78" t="s">
        <v>52</v>
      </c>
      <c r="I78" t="s">
        <v>17</v>
      </c>
      <c r="J78" s="62">
        <f t="shared" si="12"/>
        <v>3273</v>
      </c>
    </row>
    <row r="79" spans="1:10" ht="14.4" customHeight="1" x14ac:dyDescent="0.3">
      <c r="A79" s="4" t="s">
        <v>586</v>
      </c>
      <c r="B79" s="5">
        <v>1.004</v>
      </c>
      <c r="C79" s="8" t="b">
        <f t="shared" si="7"/>
        <v>1</v>
      </c>
      <c r="D79" t="str">
        <f t="shared" si="8"/>
        <v/>
      </c>
      <c r="E79" t="str">
        <f t="shared" si="9"/>
        <v/>
      </c>
      <c r="F79" t="str">
        <f t="shared" si="10"/>
        <v>3</v>
      </c>
      <c r="G79" t="str">
        <f t="shared" si="11"/>
        <v>3</v>
      </c>
      <c r="H79" t="s">
        <v>53</v>
      </c>
      <c r="I79" t="s">
        <v>586</v>
      </c>
      <c r="J79" s="62">
        <f t="shared" si="12"/>
        <v>4364</v>
      </c>
    </row>
    <row r="80" spans="1:10" ht="14.4" customHeight="1" x14ac:dyDescent="0.3">
      <c r="A80" s="4" t="s">
        <v>622</v>
      </c>
      <c r="B80" s="5">
        <v>0.77400000000000002</v>
      </c>
      <c r="C80" s="8" t="b">
        <f t="shared" ref="C80:C111" si="13">ISNUMBER(B80)</f>
        <v>1</v>
      </c>
      <c r="D80" t="str">
        <f t="shared" ref="D80:D111" si="14">IF(B80&gt;0.48,IF(B80&lt;0.799,"1",""),"")</f>
        <v>1</v>
      </c>
      <c r="E80" t="str">
        <f t="shared" ref="E80:E111" si="15">IF(B80&gt;0.8,IF(B80&lt;0.999,"2",""),"")</f>
        <v/>
      </c>
      <c r="F80" t="str">
        <f t="shared" ref="F80:F111" si="16">IF(B80&gt;=1,IF(B80&lt;1.52,"3",""),"")</f>
        <v/>
      </c>
      <c r="G80" t="str">
        <f t="shared" ref="G80:G111" si="17">CONCATENATE(D80,E80,F80)</f>
        <v>1</v>
      </c>
      <c r="H80" t="s">
        <v>52</v>
      </c>
      <c r="I80" t="s">
        <v>622</v>
      </c>
      <c r="J80" s="62">
        <f t="shared" ref="J80:J111" si="18">VLOOKUP(H80,$I$10:$J$12,2,FALSE)</f>
        <v>3273</v>
      </c>
    </row>
    <row r="81" spans="1:10" ht="14.4" customHeight="1" x14ac:dyDescent="0.3">
      <c r="A81" s="4" t="s">
        <v>568</v>
      </c>
      <c r="B81" s="5">
        <v>1.1779999999999999</v>
      </c>
      <c r="C81" s="8" t="b">
        <f t="shared" si="13"/>
        <v>1</v>
      </c>
      <c r="D81" t="str">
        <f t="shared" si="14"/>
        <v/>
      </c>
      <c r="E81" t="str">
        <f t="shared" si="15"/>
        <v/>
      </c>
      <c r="F81" t="str">
        <f t="shared" si="16"/>
        <v>3</v>
      </c>
      <c r="G81" t="str">
        <f t="shared" si="17"/>
        <v>3</v>
      </c>
      <c r="H81" t="s">
        <v>53</v>
      </c>
      <c r="I81" t="s">
        <v>568</v>
      </c>
      <c r="J81" s="62">
        <f t="shared" si="18"/>
        <v>4364</v>
      </c>
    </row>
    <row r="82" spans="1:10" ht="14.4" customHeight="1" x14ac:dyDescent="0.3">
      <c r="A82" s="4" t="s">
        <v>18</v>
      </c>
      <c r="B82" s="5">
        <v>0.58899999999999997</v>
      </c>
      <c r="C82" s="8" t="b">
        <f t="shared" si="13"/>
        <v>1</v>
      </c>
      <c r="D82" t="str">
        <f t="shared" si="14"/>
        <v>1</v>
      </c>
      <c r="E82" t="str">
        <f t="shared" si="15"/>
        <v/>
      </c>
      <c r="F82" t="str">
        <f t="shared" si="16"/>
        <v/>
      </c>
      <c r="G82" t="str">
        <f t="shared" si="17"/>
        <v>1</v>
      </c>
      <c r="H82" t="s">
        <v>52</v>
      </c>
      <c r="I82" t="s">
        <v>18</v>
      </c>
      <c r="J82" s="62">
        <f t="shared" si="18"/>
        <v>3273</v>
      </c>
    </row>
    <row r="83" spans="1:10" ht="14.4" customHeight="1" x14ac:dyDescent="0.3">
      <c r="A83" s="4" t="s">
        <v>571</v>
      </c>
      <c r="B83" s="5">
        <v>0.91700000000000004</v>
      </c>
      <c r="C83" s="8" t="b">
        <f t="shared" si="13"/>
        <v>1</v>
      </c>
      <c r="D83" t="str">
        <f t="shared" si="14"/>
        <v/>
      </c>
      <c r="E83" t="str">
        <f t="shared" si="15"/>
        <v>2</v>
      </c>
      <c r="F83" t="str">
        <f t="shared" si="16"/>
        <v/>
      </c>
      <c r="G83" t="str">
        <f t="shared" si="17"/>
        <v>2</v>
      </c>
      <c r="H83" t="s">
        <v>54</v>
      </c>
      <c r="I83" t="s">
        <v>571</v>
      </c>
      <c r="J83" s="62">
        <f t="shared" si="18"/>
        <v>3818</v>
      </c>
    </row>
    <row r="84" spans="1:10" ht="14.4" customHeight="1" x14ac:dyDescent="0.3">
      <c r="A84" s="4" t="s">
        <v>591</v>
      </c>
      <c r="B84" s="5">
        <v>1.153</v>
      </c>
      <c r="C84" s="8" t="b">
        <f t="shared" si="13"/>
        <v>1</v>
      </c>
      <c r="D84" t="str">
        <f t="shared" si="14"/>
        <v/>
      </c>
      <c r="E84" t="str">
        <f t="shared" si="15"/>
        <v/>
      </c>
      <c r="F84" t="str">
        <f t="shared" si="16"/>
        <v>3</v>
      </c>
      <c r="G84" t="str">
        <f t="shared" si="17"/>
        <v>3</v>
      </c>
      <c r="H84" t="s">
        <v>53</v>
      </c>
      <c r="I84" t="s">
        <v>591</v>
      </c>
      <c r="J84" s="62">
        <f t="shared" si="18"/>
        <v>4364</v>
      </c>
    </row>
    <row r="85" spans="1:10" ht="14.4" customHeight="1" x14ac:dyDescent="0.3">
      <c r="A85" s="4" t="s">
        <v>588</v>
      </c>
      <c r="B85" s="5">
        <v>0.63400000000000001</v>
      </c>
      <c r="C85" s="8" t="b">
        <f t="shared" si="13"/>
        <v>1</v>
      </c>
      <c r="D85" t="str">
        <f t="shared" si="14"/>
        <v>1</v>
      </c>
      <c r="E85" t="str">
        <f t="shared" si="15"/>
        <v/>
      </c>
      <c r="F85" t="str">
        <f t="shared" si="16"/>
        <v/>
      </c>
      <c r="G85" t="str">
        <f t="shared" si="17"/>
        <v>1</v>
      </c>
      <c r="H85" t="s">
        <v>52</v>
      </c>
      <c r="I85" t="s">
        <v>588</v>
      </c>
      <c r="J85" s="62">
        <f t="shared" si="18"/>
        <v>3273</v>
      </c>
    </row>
    <row r="86" spans="1:10" ht="14.4" customHeight="1" x14ac:dyDescent="0.3">
      <c r="A86" s="4" t="s">
        <v>589</v>
      </c>
      <c r="B86" s="5">
        <v>0.69799999999999995</v>
      </c>
      <c r="C86" s="8" t="b">
        <f t="shared" si="13"/>
        <v>1</v>
      </c>
      <c r="D86" t="str">
        <f t="shared" si="14"/>
        <v>1</v>
      </c>
      <c r="E86" t="str">
        <f t="shared" si="15"/>
        <v/>
      </c>
      <c r="F86" t="str">
        <f t="shared" si="16"/>
        <v/>
      </c>
      <c r="G86" t="str">
        <f t="shared" si="17"/>
        <v>1</v>
      </c>
      <c r="H86" t="s">
        <v>52</v>
      </c>
      <c r="I86" t="s">
        <v>589</v>
      </c>
      <c r="J86" s="62">
        <f t="shared" si="18"/>
        <v>3273</v>
      </c>
    </row>
    <row r="87" spans="1:10" ht="14.4" customHeight="1" x14ac:dyDescent="0.3">
      <c r="A87" s="4" t="s">
        <v>590</v>
      </c>
      <c r="B87" s="5">
        <v>1.1559999999999999</v>
      </c>
      <c r="C87" s="8" t="b">
        <f t="shared" si="13"/>
        <v>1</v>
      </c>
      <c r="D87" t="str">
        <f t="shared" si="14"/>
        <v/>
      </c>
      <c r="E87" t="str">
        <f t="shared" si="15"/>
        <v/>
      </c>
      <c r="F87" t="str">
        <f t="shared" si="16"/>
        <v>3</v>
      </c>
      <c r="G87" t="str">
        <f t="shared" si="17"/>
        <v>3</v>
      </c>
      <c r="H87" t="s">
        <v>53</v>
      </c>
      <c r="I87" t="s">
        <v>590</v>
      </c>
      <c r="J87" s="62">
        <f t="shared" si="18"/>
        <v>4364</v>
      </c>
    </row>
    <row r="88" spans="1:10" ht="14.4" customHeight="1" x14ac:dyDescent="0.3">
      <c r="A88" s="4" t="s">
        <v>593</v>
      </c>
      <c r="B88" s="5">
        <v>1.0609999999999999</v>
      </c>
      <c r="C88" s="8" t="b">
        <f t="shared" si="13"/>
        <v>1</v>
      </c>
      <c r="D88" t="str">
        <f t="shared" si="14"/>
        <v/>
      </c>
      <c r="E88" t="str">
        <f t="shared" si="15"/>
        <v/>
      </c>
      <c r="F88" t="str">
        <f t="shared" si="16"/>
        <v>3</v>
      </c>
      <c r="G88" t="str">
        <f t="shared" si="17"/>
        <v>3</v>
      </c>
      <c r="H88" t="s">
        <v>53</v>
      </c>
      <c r="I88" t="s">
        <v>593</v>
      </c>
      <c r="J88" s="62">
        <f t="shared" si="18"/>
        <v>4364</v>
      </c>
    </row>
    <row r="89" spans="1:10" ht="14.4" customHeight="1" x14ac:dyDescent="0.3">
      <c r="A89" s="4" t="s">
        <v>592</v>
      </c>
      <c r="B89" s="5">
        <v>1.044</v>
      </c>
      <c r="C89" s="8" t="b">
        <f t="shared" si="13"/>
        <v>1</v>
      </c>
      <c r="D89" t="str">
        <f t="shared" si="14"/>
        <v/>
      </c>
      <c r="E89" t="str">
        <f t="shared" si="15"/>
        <v/>
      </c>
      <c r="F89" t="str">
        <f t="shared" si="16"/>
        <v>3</v>
      </c>
      <c r="G89" t="str">
        <f t="shared" si="17"/>
        <v>3</v>
      </c>
      <c r="H89" t="s">
        <v>53</v>
      </c>
      <c r="I89" t="s">
        <v>592</v>
      </c>
      <c r="J89" s="62">
        <f t="shared" si="18"/>
        <v>4364</v>
      </c>
    </row>
    <row r="90" spans="1:10" ht="14.4" customHeight="1" x14ac:dyDescent="0.3">
      <c r="A90" s="4" t="s">
        <v>594</v>
      </c>
      <c r="B90" s="5">
        <v>0.92</v>
      </c>
      <c r="C90" s="8" t="b">
        <f t="shared" si="13"/>
        <v>1</v>
      </c>
      <c r="D90" t="str">
        <f t="shared" si="14"/>
        <v/>
      </c>
      <c r="E90" t="str">
        <f t="shared" si="15"/>
        <v>2</v>
      </c>
      <c r="F90" t="str">
        <f t="shared" si="16"/>
        <v/>
      </c>
      <c r="G90" t="str">
        <f t="shared" si="17"/>
        <v>2</v>
      </c>
      <c r="H90" t="s">
        <v>54</v>
      </c>
      <c r="I90" t="s">
        <v>594</v>
      </c>
      <c r="J90" s="62">
        <f t="shared" si="18"/>
        <v>3818</v>
      </c>
    </row>
    <row r="91" spans="1:10" ht="14.4" customHeight="1" x14ac:dyDescent="0.3">
      <c r="A91" s="4" t="s">
        <v>595</v>
      </c>
      <c r="B91" s="5">
        <v>1.0549999999999999</v>
      </c>
      <c r="C91" s="8" t="b">
        <f t="shared" si="13"/>
        <v>1</v>
      </c>
      <c r="D91" t="str">
        <f t="shared" si="14"/>
        <v/>
      </c>
      <c r="E91" t="str">
        <f t="shared" si="15"/>
        <v/>
      </c>
      <c r="F91" t="str">
        <f t="shared" si="16"/>
        <v>3</v>
      </c>
      <c r="G91" t="str">
        <f t="shared" si="17"/>
        <v>3</v>
      </c>
      <c r="H91" t="s">
        <v>53</v>
      </c>
      <c r="I91" t="s">
        <v>595</v>
      </c>
      <c r="J91" s="62">
        <f t="shared" si="18"/>
        <v>4364</v>
      </c>
    </row>
    <row r="92" spans="1:10" ht="14.4" customHeight="1" x14ac:dyDescent="0.3">
      <c r="A92" s="4" t="s">
        <v>599</v>
      </c>
      <c r="B92" s="5">
        <v>0.86499999999999999</v>
      </c>
      <c r="C92" s="8" t="b">
        <f t="shared" si="13"/>
        <v>1</v>
      </c>
      <c r="D92" t="str">
        <f t="shared" si="14"/>
        <v/>
      </c>
      <c r="E92" t="str">
        <f t="shared" si="15"/>
        <v>2</v>
      </c>
      <c r="F92" t="str">
        <f t="shared" si="16"/>
        <v/>
      </c>
      <c r="G92" t="str">
        <f t="shared" si="17"/>
        <v>2</v>
      </c>
      <c r="H92" t="s">
        <v>54</v>
      </c>
      <c r="I92" t="s">
        <v>599</v>
      </c>
      <c r="J92" s="62">
        <f t="shared" si="18"/>
        <v>3818</v>
      </c>
    </row>
    <row r="93" spans="1:10" ht="14.4" customHeight="1" x14ac:dyDescent="0.3">
      <c r="A93" s="4" t="s">
        <v>604</v>
      </c>
      <c r="B93" s="5">
        <v>0.81899999999999995</v>
      </c>
      <c r="C93" s="8" t="b">
        <f t="shared" si="13"/>
        <v>1</v>
      </c>
      <c r="D93" t="str">
        <f t="shared" si="14"/>
        <v/>
      </c>
      <c r="E93" t="str">
        <f t="shared" si="15"/>
        <v>2</v>
      </c>
      <c r="F93" t="str">
        <f t="shared" si="16"/>
        <v/>
      </c>
      <c r="G93" t="str">
        <f t="shared" si="17"/>
        <v>2</v>
      </c>
      <c r="H93" t="s">
        <v>54</v>
      </c>
      <c r="I93" t="s">
        <v>604</v>
      </c>
      <c r="J93" s="62">
        <f t="shared" si="18"/>
        <v>3818</v>
      </c>
    </row>
    <row r="94" spans="1:10" ht="14.4" customHeight="1" x14ac:dyDescent="0.3">
      <c r="A94" s="4" t="s">
        <v>605</v>
      </c>
      <c r="B94" s="5">
        <v>0.81499999999999995</v>
      </c>
      <c r="C94" s="8" t="b">
        <f t="shared" si="13"/>
        <v>1</v>
      </c>
      <c r="D94" t="str">
        <f t="shared" si="14"/>
        <v/>
      </c>
      <c r="E94" t="str">
        <f t="shared" si="15"/>
        <v>2</v>
      </c>
      <c r="F94" t="str">
        <f t="shared" si="16"/>
        <v/>
      </c>
      <c r="G94" t="str">
        <f t="shared" si="17"/>
        <v>2</v>
      </c>
      <c r="H94" t="s">
        <v>54</v>
      </c>
      <c r="I94" t="s">
        <v>605</v>
      </c>
      <c r="J94" s="62">
        <f t="shared" si="18"/>
        <v>3818</v>
      </c>
    </row>
    <row r="95" spans="1:10" ht="14.4" customHeight="1" x14ac:dyDescent="0.3">
      <c r="A95" s="4" t="s">
        <v>613</v>
      </c>
      <c r="B95" s="5">
        <v>0.80300000000000005</v>
      </c>
      <c r="C95" s="8" t="b">
        <f t="shared" si="13"/>
        <v>1</v>
      </c>
      <c r="D95" t="str">
        <f t="shared" si="14"/>
        <v/>
      </c>
      <c r="E95" t="str">
        <f t="shared" si="15"/>
        <v>2</v>
      </c>
      <c r="F95" t="str">
        <f t="shared" si="16"/>
        <v/>
      </c>
      <c r="G95" t="str">
        <f t="shared" si="17"/>
        <v>2</v>
      </c>
      <c r="H95" t="s">
        <v>54</v>
      </c>
      <c r="I95" t="s">
        <v>613</v>
      </c>
      <c r="J95" s="62">
        <f t="shared" si="18"/>
        <v>3818</v>
      </c>
    </row>
    <row r="96" spans="1:10" ht="14.4" customHeight="1" x14ac:dyDescent="0.3">
      <c r="A96" s="4" t="s">
        <v>19</v>
      </c>
      <c r="B96" s="5">
        <v>0.89200000000000002</v>
      </c>
      <c r="C96" s="8" t="b">
        <f t="shared" si="13"/>
        <v>1</v>
      </c>
      <c r="D96" t="str">
        <f t="shared" si="14"/>
        <v/>
      </c>
      <c r="E96" t="str">
        <f t="shared" si="15"/>
        <v>2</v>
      </c>
      <c r="F96" t="str">
        <f t="shared" si="16"/>
        <v/>
      </c>
      <c r="G96" t="str">
        <f t="shared" si="17"/>
        <v>2</v>
      </c>
      <c r="H96" t="s">
        <v>54</v>
      </c>
      <c r="I96" t="s">
        <v>19</v>
      </c>
      <c r="J96" s="62">
        <f t="shared" si="18"/>
        <v>3818</v>
      </c>
    </row>
    <row r="97" spans="1:10" ht="14.4" customHeight="1" x14ac:dyDescent="0.3">
      <c r="A97" s="4" t="s">
        <v>619</v>
      </c>
      <c r="B97" s="5">
        <v>0.77700000000000002</v>
      </c>
      <c r="C97" s="8" t="b">
        <f t="shared" si="13"/>
        <v>1</v>
      </c>
      <c r="D97" t="str">
        <f t="shared" si="14"/>
        <v>1</v>
      </c>
      <c r="E97" t="str">
        <f t="shared" si="15"/>
        <v/>
      </c>
      <c r="F97" t="str">
        <f t="shared" si="16"/>
        <v/>
      </c>
      <c r="G97" t="str">
        <f t="shared" si="17"/>
        <v>1</v>
      </c>
      <c r="H97" t="s">
        <v>52</v>
      </c>
      <c r="I97" t="s">
        <v>619</v>
      </c>
      <c r="J97" s="62">
        <f t="shared" si="18"/>
        <v>3273</v>
      </c>
    </row>
    <row r="98" spans="1:10" ht="14.4" customHeight="1" x14ac:dyDescent="0.3">
      <c r="A98" s="4" t="s">
        <v>614</v>
      </c>
      <c r="B98" s="5">
        <v>0.86299999999999999</v>
      </c>
      <c r="C98" s="8" t="b">
        <f t="shared" si="13"/>
        <v>1</v>
      </c>
      <c r="D98" t="str">
        <f t="shared" si="14"/>
        <v/>
      </c>
      <c r="E98" t="str">
        <f t="shared" si="15"/>
        <v>2</v>
      </c>
      <c r="F98" t="str">
        <f t="shared" si="16"/>
        <v/>
      </c>
      <c r="G98" t="str">
        <f t="shared" si="17"/>
        <v>2</v>
      </c>
      <c r="H98" t="s">
        <v>54</v>
      </c>
      <c r="I98" t="s">
        <v>614</v>
      </c>
      <c r="J98" s="62">
        <f t="shared" si="18"/>
        <v>3818</v>
      </c>
    </row>
    <row r="99" spans="1:10" ht="14.4" customHeight="1" x14ac:dyDescent="0.3">
      <c r="A99" s="4" t="s">
        <v>20</v>
      </c>
      <c r="B99" s="5">
        <v>0.48299999999999998</v>
      </c>
      <c r="C99" s="8" t="b">
        <f t="shared" si="13"/>
        <v>1</v>
      </c>
      <c r="D99" t="str">
        <f t="shared" si="14"/>
        <v>1</v>
      </c>
      <c r="E99" t="str">
        <f t="shared" si="15"/>
        <v/>
      </c>
      <c r="F99" t="str">
        <f t="shared" si="16"/>
        <v/>
      </c>
      <c r="G99" t="str">
        <f t="shared" si="17"/>
        <v>1</v>
      </c>
      <c r="H99" t="s">
        <v>52</v>
      </c>
      <c r="I99" t="s">
        <v>20</v>
      </c>
      <c r="J99" s="62">
        <f t="shared" si="18"/>
        <v>3273</v>
      </c>
    </row>
    <row r="100" spans="1:10" ht="14.4" customHeight="1" x14ac:dyDescent="0.3">
      <c r="A100" s="4" t="s">
        <v>615</v>
      </c>
      <c r="B100" s="5">
        <v>1.111</v>
      </c>
      <c r="C100" s="8" t="b">
        <f t="shared" si="13"/>
        <v>1</v>
      </c>
      <c r="D100" t="str">
        <f t="shared" si="14"/>
        <v/>
      </c>
      <c r="E100" t="str">
        <f t="shared" si="15"/>
        <v/>
      </c>
      <c r="F100" t="str">
        <f t="shared" si="16"/>
        <v>3</v>
      </c>
      <c r="G100" t="str">
        <f t="shared" si="17"/>
        <v>3</v>
      </c>
      <c r="H100" t="s">
        <v>53</v>
      </c>
      <c r="I100" t="s">
        <v>615</v>
      </c>
      <c r="J100" s="62">
        <f t="shared" si="18"/>
        <v>4364</v>
      </c>
    </row>
    <row r="101" spans="1:10" ht="14.4" customHeight="1" x14ac:dyDescent="0.3">
      <c r="A101" s="4" t="s">
        <v>616</v>
      </c>
      <c r="B101" s="5">
        <v>0.57599999999999996</v>
      </c>
      <c r="C101" s="8" t="b">
        <f t="shared" si="13"/>
        <v>1</v>
      </c>
      <c r="D101" t="str">
        <f t="shared" si="14"/>
        <v>1</v>
      </c>
      <c r="E101" t="str">
        <f t="shared" si="15"/>
        <v/>
      </c>
      <c r="F101" t="str">
        <f t="shared" si="16"/>
        <v/>
      </c>
      <c r="G101" t="str">
        <f t="shared" si="17"/>
        <v>1</v>
      </c>
      <c r="H101" t="s">
        <v>52</v>
      </c>
      <c r="I101" t="s">
        <v>616</v>
      </c>
      <c r="J101" s="62">
        <f t="shared" si="18"/>
        <v>3273</v>
      </c>
    </row>
    <row r="102" spans="1:10" ht="14.4" customHeight="1" x14ac:dyDescent="0.3">
      <c r="A102" s="4" t="s">
        <v>617</v>
      </c>
      <c r="B102" s="5">
        <v>1.212</v>
      </c>
      <c r="C102" s="8" t="b">
        <f t="shared" si="13"/>
        <v>1</v>
      </c>
      <c r="D102" t="str">
        <f t="shared" si="14"/>
        <v/>
      </c>
      <c r="E102" t="str">
        <f t="shared" si="15"/>
        <v/>
      </c>
      <c r="F102" t="str">
        <f t="shared" si="16"/>
        <v>3</v>
      </c>
      <c r="G102" t="str">
        <f t="shared" si="17"/>
        <v>3</v>
      </c>
      <c r="H102" t="s">
        <v>53</v>
      </c>
      <c r="I102" t="s">
        <v>617</v>
      </c>
      <c r="J102" s="62">
        <f t="shared" si="18"/>
        <v>4364</v>
      </c>
    </row>
    <row r="103" spans="1:10" ht="14.4" customHeight="1" x14ac:dyDescent="0.3">
      <c r="A103" s="4" t="s">
        <v>618</v>
      </c>
      <c r="B103" s="5">
        <v>0.72499999999999998</v>
      </c>
      <c r="C103" s="8" t="b">
        <f t="shared" si="13"/>
        <v>1</v>
      </c>
      <c r="D103" t="str">
        <f t="shared" si="14"/>
        <v>1</v>
      </c>
      <c r="E103" t="str">
        <f t="shared" si="15"/>
        <v/>
      </c>
      <c r="F103" t="str">
        <f t="shared" si="16"/>
        <v/>
      </c>
      <c r="G103" t="str">
        <f t="shared" si="17"/>
        <v>1</v>
      </c>
      <c r="H103" t="s">
        <v>52</v>
      </c>
      <c r="I103" t="s">
        <v>618</v>
      </c>
      <c r="J103" s="62">
        <f t="shared" si="18"/>
        <v>3273</v>
      </c>
    </row>
    <row r="104" spans="1:10" ht="14.4" customHeight="1" x14ac:dyDescent="0.3">
      <c r="A104" s="4" t="s">
        <v>620</v>
      </c>
      <c r="B104" s="5">
        <v>1</v>
      </c>
      <c r="C104" s="8" t="b">
        <f t="shared" si="13"/>
        <v>1</v>
      </c>
      <c r="D104" t="str">
        <f t="shared" si="14"/>
        <v/>
      </c>
      <c r="E104" t="str">
        <f t="shared" si="15"/>
        <v/>
      </c>
      <c r="F104" t="str">
        <f t="shared" si="16"/>
        <v>3</v>
      </c>
      <c r="G104" t="str">
        <f t="shared" si="17"/>
        <v>3</v>
      </c>
      <c r="H104" t="s">
        <v>53</v>
      </c>
      <c r="I104" t="s">
        <v>620</v>
      </c>
      <c r="J104" s="62">
        <f t="shared" si="18"/>
        <v>4364</v>
      </c>
    </row>
    <row r="105" spans="1:10" ht="14.4" customHeight="1" x14ac:dyDescent="0.3">
      <c r="A105" s="4" t="s">
        <v>623</v>
      </c>
      <c r="B105" s="5">
        <v>0.6</v>
      </c>
      <c r="C105" s="8" t="b">
        <f t="shared" si="13"/>
        <v>1</v>
      </c>
      <c r="D105" t="str">
        <f t="shared" si="14"/>
        <v>1</v>
      </c>
      <c r="E105" t="str">
        <f t="shared" si="15"/>
        <v/>
      </c>
      <c r="F105" t="str">
        <f t="shared" si="16"/>
        <v/>
      </c>
      <c r="G105" t="str">
        <f t="shared" si="17"/>
        <v>1</v>
      </c>
      <c r="H105" t="s">
        <v>52</v>
      </c>
      <c r="I105" t="s">
        <v>623</v>
      </c>
      <c r="J105" s="62">
        <f t="shared" si="18"/>
        <v>3273</v>
      </c>
    </row>
    <row r="106" spans="1:10" ht="14.4" customHeight="1" x14ac:dyDescent="0.3">
      <c r="A106" s="4" t="s">
        <v>621</v>
      </c>
      <c r="B106" s="5">
        <v>0.86</v>
      </c>
      <c r="C106" s="8" t="b">
        <f t="shared" si="13"/>
        <v>1</v>
      </c>
      <c r="D106" t="str">
        <f t="shared" si="14"/>
        <v/>
      </c>
      <c r="E106" t="str">
        <f t="shared" si="15"/>
        <v>2</v>
      </c>
      <c r="F106" t="str">
        <f t="shared" si="16"/>
        <v/>
      </c>
      <c r="G106" t="str">
        <f t="shared" si="17"/>
        <v>2</v>
      </c>
      <c r="H106" t="s">
        <v>54</v>
      </c>
      <c r="I106" t="s">
        <v>621</v>
      </c>
      <c r="J106" s="62">
        <f t="shared" si="18"/>
        <v>3818</v>
      </c>
    </row>
    <row r="107" spans="1:10" ht="14.4" customHeight="1" x14ac:dyDescent="0.3">
      <c r="A107" s="4" t="s">
        <v>21</v>
      </c>
      <c r="B107" s="5">
        <v>0.68</v>
      </c>
      <c r="C107" s="8" t="b">
        <f t="shared" si="13"/>
        <v>1</v>
      </c>
      <c r="D107" t="str">
        <f t="shared" si="14"/>
        <v>1</v>
      </c>
      <c r="E107" t="str">
        <f t="shared" si="15"/>
        <v/>
      </c>
      <c r="F107" t="str">
        <f t="shared" si="16"/>
        <v/>
      </c>
      <c r="G107" t="str">
        <f t="shared" si="17"/>
        <v>1</v>
      </c>
      <c r="H107" t="s">
        <v>52</v>
      </c>
      <c r="I107" t="s">
        <v>21</v>
      </c>
      <c r="J107" s="62">
        <f t="shared" si="18"/>
        <v>3273</v>
      </c>
    </row>
    <row r="108" spans="1:10" ht="14.4" customHeight="1" x14ac:dyDescent="0.3">
      <c r="A108" s="4" t="s">
        <v>624</v>
      </c>
      <c r="B108" s="5">
        <v>0.68799999999999994</v>
      </c>
      <c r="C108" s="8" t="b">
        <f t="shared" si="13"/>
        <v>1</v>
      </c>
      <c r="D108" t="str">
        <f t="shared" si="14"/>
        <v>1</v>
      </c>
      <c r="E108" t="str">
        <f t="shared" si="15"/>
        <v/>
      </c>
      <c r="F108" t="str">
        <f t="shared" si="16"/>
        <v/>
      </c>
      <c r="G108" t="str">
        <f t="shared" si="17"/>
        <v>1</v>
      </c>
      <c r="H108" t="s">
        <v>52</v>
      </c>
      <c r="I108" t="s">
        <v>624</v>
      </c>
      <c r="J108" s="62">
        <f t="shared" si="18"/>
        <v>3273</v>
      </c>
    </row>
    <row r="109" spans="1:10" ht="14.4" customHeight="1" x14ac:dyDescent="0.3">
      <c r="A109" s="4" t="s">
        <v>22</v>
      </c>
      <c r="B109" s="5">
        <v>0.94399999999999995</v>
      </c>
      <c r="C109" s="8" t="b">
        <f t="shared" si="13"/>
        <v>1</v>
      </c>
      <c r="D109" t="str">
        <f t="shared" si="14"/>
        <v/>
      </c>
      <c r="E109" t="str">
        <f t="shared" si="15"/>
        <v>2</v>
      </c>
      <c r="F109" t="str">
        <f t="shared" si="16"/>
        <v/>
      </c>
      <c r="G109" t="str">
        <f t="shared" si="17"/>
        <v>2</v>
      </c>
      <c r="H109" t="s">
        <v>54</v>
      </c>
      <c r="I109" t="s">
        <v>22</v>
      </c>
      <c r="J109" s="62">
        <f t="shared" si="18"/>
        <v>3818</v>
      </c>
    </row>
    <row r="110" spans="1:10" ht="14.4" customHeight="1" x14ac:dyDescent="0.3">
      <c r="A110" s="4" t="s">
        <v>23</v>
      </c>
      <c r="B110" s="5">
        <v>0.84399999999999997</v>
      </c>
      <c r="C110" s="8" t="b">
        <f t="shared" si="13"/>
        <v>1</v>
      </c>
      <c r="D110" t="str">
        <f t="shared" si="14"/>
        <v/>
      </c>
      <c r="E110" t="str">
        <f t="shared" si="15"/>
        <v>2</v>
      </c>
      <c r="F110" t="str">
        <f t="shared" si="16"/>
        <v/>
      </c>
      <c r="G110" t="str">
        <f t="shared" si="17"/>
        <v>2</v>
      </c>
      <c r="H110" t="s">
        <v>54</v>
      </c>
      <c r="I110" t="s">
        <v>23</v>
      </c>
      <c r="J110" s="62">
        <f t="shared" si="18"/>
        <v>3818</v>
      </c>
    </row>
    <row r="111" spans="1:10" ht="14.4" customHeight="1" x14ac:dyDescent="0.3">
      <c r="A111" s="4" t="s">
        <v>627</v>
      </c>
      <c r="B111" s="5">
        <v>0.625</v>
      </c>
      <c r="C111" s="8" t="b">
        <f t="shared" si="13"/>
        <v>1</v>
      </c>
      <c r="D111" t="str">
        <f t="shared" si="14"/>
        <v>1</v>
      </c>
      <c r="E111" t="str">
        <f t="shared" si="15"/>
        <v/>
      </c>
      <c r="F111" t="str">
        <f t="shared" si="16"/>
        <v/>
      </c>
      <c r="G111" t="str">
        <f t="shared" si="17"/>
        <v>1</v>
      </c>
      <c r="H111" t="s">
        <v>52</v>
      </c>
      <c r="I111" t="s">
        <v>627</v>
      </c>
      <c r="J111" s="62">
        <f t="shared" si="18"/>
        <v>3273</v>
      </c>
    </row>
    <row r="112" spans="1:10" ht="14.4" customHeight="1" x14ac:dyDescent="0.3">
      <c r="A112" s="4" t="s">
        <v>626</v>
      </c>
      <c r="B112" s="5">
        <v>0.74399999999999999</v>
      </c>
      <c r="C112" s="8" t="b">
        <f t="shared" ref="C112:C143" si="19">ISNUMBER(B112)</f>
        <v>1</v>
      </c>
      <c r="D112" t="str">
        <f t="shared" ref="D112:D143" si="20">IF(B112&gt;0.48,IF(B112&lt;0.799,"1",""),"")</f>
        <v>1</v>
      </c>
      <c r="E112" t="str">
        <f t="shared" ref="E112:E143" si="21">IF(B112&gt;0.8,IF(B112&lt;0.999,"2",""),"")</f>
        <v/>
      </c>
      <c r="F112" t="str">
        <f t="shared" ref="F112:F143" si="22">IF(B112&gt;=1,IF(B112&lt;1.52,"3",""),"")</f>
        <v/>
      </c>
      <c r="G112" t="str">
        <f t="shared" ref="G112:G143" si="23">CONCATENATE(D112,E112,F112)</f>
        <v>1</v>
      </c>
      <c r="H112" t="s">
        <v>52</v>
      </c>
      <c r="I112" t="s">
        <v>626</v>
      </c>
      <c r="J112" s="62">
        <f t="shared" ref="J112:J143" si="24">VLOOKUP(H112,$I$10:$J$12,2,FALSE)</f>
        <v>3273</v>
      </c>
    </row>
    <row r="113" spans="1:10" ht="14.4" customHeight="1" x14ac:dyDescent="0.3">
      <c r="A113" s="4" t="s">
        <v>628</v>
      </c>
      <c r="B113" s="5">
        <v>0.67100000000000004</v>
      </c>
      <c r="C113" s="8" t="b">
        <f t="shared" si="19"/>
        <v>1</v>
      </c>
      <c r="D113" t="str">
        <f t="shared" si="20"/>
        <v>1</v>
      </c>
      <c r="E113" t="str">
        <f t="shared" si="21"/>
        <v/>
      </c>
      <c r="F113" t="str">
        <f t="shared" si="22"/>
        <v/>
      </c>
      <c r="G113" t="str">
        <f t="shared" si="23"/>
        <v>1</v>
      </c>
      <c r="H113" t="s">
        <v>52</v>
      </c>
      <c r="I113" t="s">
        <v>628</v>
      </c>
      <c r="J113" s="62">
        <f t="shared" si="24"/>
        <v>3273</v>
      </c>
    </row>
    <row r="114" spans="1:10" ht="14.4" customHeight="1" x14ac:dyDescent="0.3">
      <c r="A114" s="4" t="s">
        <v>569</v>
      </c>
      <c r="B114" s="5">
        <v>0.64800000000000002</v>
      </c>
      <c r="C114" s="8" t="b">
        <f t="shared" si="19"/>
        <v>1</v>
      </c>
      <c r="D114" t="str">
        <f t="shared" si="20"/>
        <v>1</v>
      </c>
      <c r="E114" t="str">
        <f t="shared" si="21"/>
        <v/>
      </c>
      <c r="F114" t="str">
        <f t="shared" si="22"/>
        <v/>
      </c>
      <c r="G114" t="str">
        <f t="shared" si="23"/>
        <v>1</v>
      </c>
      <c r="H114" t="s">
        <v>52</v>
      </c>
      <c r="I114" t="s">
        <v>569</v>
      </c>
      <c r="J114" s="62">
        <f t="shared" si="24"/>
        <v>3273</v>
      </c>
    </row>
    <row r="115" spans="1:10" ht="14.4" customHeight="1" x14ac:dyDescent="0.3">
      <c r="A115" s="4" t="s">
        <v>625</v>
      </c>
      <c r="B115" s="5">
        <v>0.754</v>
      </c>
      <c r="C115" s="8" t="b">
        <f t="shared" si="19"/>
        <v>1</v>
      </c>
      <c r="D115" t="str">
        <f t="shared" si="20"/>
        <v>1</v>
      </c>
      <c r="E115" t="str">
        <f t="shared" si="21"/>
        <v/>
      </c>
      <c r="F115" t="str">
        <f t="shared" si="22"/>
        <v/>
      </c>
      <c r="G115" t="str">
        <f t="shared" si="23"/>
        <v>1</v>
      </c>
      <c r="H115" t="s">
        <v>52</v>
      </c>
      <c r="I115" t="s">
        <v>625</v>
      </c>
      <c r="J115" s="62">
        <f t="shared" si="24"/>
        <v>3273</v>
      </c>
    </row>
    <row r="116" spans="1:10" ht="14.4" customHeight="1" x14ac:dyDescent="0.3">
      <c r="A116" s="4" t="s">
        <v>630</v>
      </c>
      <c r="B116" s="5">
        <v>0.71499999999999997</v>
      </c>
      <c r="C116" s="8" t="b">
        <f t="shared" si="19"/>
        <v>1</v>
      </c>
      <c r="D116" t="str">
        <f t="shared" si="20"/>
        <v>1</v>
      </c>
      <c r="E116" t="str">
        <f t="shared" si="21"/>
        <v/>
      </c>
      <c r="F116" t="str">
        <f t="shared" si="22"/>
        <v/>
      </c>
      <c r="G116" t="str">
        <f t="shared" si="23"/>
        <v>1</v>
      </c>
      <c r="H116" t="s">
        <v>52</v>
      </c>
      <c r="I116" t="s">
        <v>630</v>
      </c>
      <c r="J116" s="62">
        <f t="shared" si="24"/>
        <v>3273</v>
      </c>
    </row>
    <row r="117" spans="1:10" ht="14.4" customHeight="1" x14ac:dyDescent="0.3">
      <c r="A117" s="4" t="s">
        <v>24</v>
      </c>
      <c r="B117" s="5">
        <v>0.65500000000000003</v>
      </c>
      <c r="C117" s="8" t="b">
        <f t="shared" si="19"/>
        <v>1</v>
      </c>
      <c r="D117" t="str">
        <f t="shared" si="20"/>
        <v>1</v>
      </c>
      <c r="E117" t="str">
        <f t="shared" si="21"/>
        <v/>
      </c>
      <c r="F117" t="str">
        <f t="shared" si="22"/>
        <v/>
      </c>
      <c r="G117" t="str">
        <f t="shared" si="23"/>
        <v>1</v>
      </c>
      <c r="H117" t="s">
        <v>52</v>
      </c>
      <c r="I117" t="s">
        <v>24</v>
      </c>
      <c r="J117" s="62">
        <f t="shared" si="24"/>
        <v>3273</v>
      </c>
    </row>
    <row r="118" spans="1:10" ht="14.4" customHeight="1" x14ac:dyDescent="0.3">
      <c r="A118" s="4" t="s">
        <v>631</v>
      </c>
      <c r="B118" s="5">
        <v>0.61399999999999999</v>
      </c>
      <c r="C118" s="8" t="b">
        <f t="shared" si="19"/>
        <v>1</v>
      </c>
      <c r="D118" t="str">
        <f t="shared" si="20"/>
        <v>1</v>
      </c>
      <c r="E118" t="str">
        <f t="shared" si="21"/>
        <v/>
      </c>
      <c r="F118" t="str">
        <f t="shared" si="22"/>
        <v/>
      </c>
      <c r="G118" t="str">
        <f t="shared" si="23"/>
        <v>1</v>
      </c>
      <c r="H118" t="s">
        <v>52</v>
      </c>
      <c r="I118" t="s">
        <v>631</v>
      </c>
      <c r="J118" s="62">
        <f t="shared" si="24"/>
        <v>3273</v>
      </c>
    </row>
    <row r="119" spans="1:10" ht="14.4" customHeight="1" x14ac:dyDescent="0.3">
      <c r="A119" s="4" t="s">
        <v>633</v>
      </c>
      <c r="B119" s="5">
        <v>0.77</v>
      </c>
      <c r="C119" s="8" t="b">
        <f t="shared" si="19"/>
        <v>1</v>
      </c>
      <c r="D119" t="str">
        <f t="shared" si="20"/>
        <v>1</v>
      </c>
      <c r="E119" t="str">
        <f t="shared" si="21"/>
        <v/>
      </c>
      <c r="F119" t="str">
        <f t="shared" si="22"/>
        <v/>
      </c>
      <c r="G119" t="str">
        <f t="shared" si="23"/>
        <v>1</v>
      </c>
      <c r="H119" t="s">
        <v>52</v>
      </c>
      <c r="I119" t="s">
        <v>633</v>
      </c>
      <c r="J119" s="62">
        <f t="shared" si="24"/>
        <v>3273</v>
      </c>
    </row>
    <row r="120" spans="1:10" ht="14.4" customHeight="1" x14ac:dyDescent="0.3">
      <c r="A120" s="4" t="s">
        <v>636</v>
      </c>
      <c r="B120" s="5">
        <v>1.079</v>
      </c>
      <c r="C120" s="8" t="b">
        <f t="shared" si="19"/>
        <v>1</v>
      </c>
      <c r="D120" t="str">
        <f t="shared" si="20"/>
        <v/>
      </c>
      <c r="E120" t="str">
        <f t="shared" si="21"/>
        <v/>
      </c>
      <c r="F120" t="str">
        <f t="shared" si="22"/>
        <v>3</v>
      </c>
      <c r="G120" t="str">
        <f t="shared" si="23"/>
        <v>3</v>
      </c>
      <c r="H120" t="s">
        <v>53</v>
      </c>
      <c r="I120" t="s">
        <v>636</v>
      </c>
      <c r="J120" s="62">
        <f t="shared" si="24"/>
        <v>4364</v>
      </c>
    </row>
    <row r="121" spans="1:10" ht="14.4" customHeight="1" x14ac:dyDescent="0.3">
      <c r="A121" s="4" t="s">
        <v>638</v>
      </c>
      <c r="B121" s="5">
        <v>1.1719999999999999</v>
      </c>
      <c r="C121" s="8" t="b">
        <f t="shared" si="19"/>
        <v>1</v>
      </c>
      <c r="D121" t="str">
        <f t="shared" si="20"/>
        <v/>
      </c>
      <c r="E121" t="str">
        <f t="shared" si="21"/>
        <v/>
      </c>
      <c r="F121" t="str">
        <f t="shared" si="22"/>
        <v>3</v>
      </c>
      <c r="G121" t="str">
        <f t="shared" si="23"/>
        <v>3</v>
      </c>
      <c r="H121" t="s">
        <v>53</v>
      </c>
      <c r="I121" t="s">
        <v>638</v>
      </c>
      <c r="J121" s="62">
        <f t="shared" si="24"/>
        <v>4364</v>
      </c>
    </row>
    <row r="122" spans="1:10" ht="14.4" customHeight="1" x14ac:dyDescent="0.3">
      <c r="A122" s="4" t="s">
        <v>639</v>
      </c>
      <c r="B122" s="5">
        <v>0.99399999999999999</v>
      </c>
      <c r="C122" s="8" t="b">
        <f t="shared" si="19"/>
        <v>1</v>
      </c>
      <c r="D122" t="str">
        <f t="shared" si="20"/>
        <v/>
      </c>
      <c r="E122" t="str">
        <f t="shared" si="21"/>
        <v>2</v>
      </c>
      <c r="F122" t="str">
        <f t="shared" si="22"/>
        <v/>
      </c>
      <c r="G122" t="str">
        <f t="shared" si="23"/>
        <v>2</v>
      </c>
      <c r="H122" t="s">
        <v>54</v>
      </c>
      <c r="I122" t="s">
        <v>639</v>
      </c>
      <c r="J122" s="62">
        <f t="shared" si="24"/>
        <v>3818</v>
      </c>
    </row>
    <row r="123" spans="1:10" ht="14.4" customHeight="1" x14ac:dyDescent="0.3">
      <c r="A123" s="4" t="s">
        <v>635</v>
      </c>
      <c r="B123" s="5">
        <v>0.56499999999999995</v>
      </c>
      <c r="C123" s="8" t="b">
        <f t="shared" si="19"/>
        <v>1</v>
      </c>
      <c r="D123" t="str">
        <f t="shared" si="20"/>
        <v>1</v>
      </c>
      <c r="E123" t="str">
        <f t="shared" si="21"/>
        <v/>
      </c>
      <c r="F123" t="str">
        <f t="shared" si="22"/>
        <v/>
      </c>
      <c r="G123" t="str">
        <f t="shared" si="23"/>
        <v>1</v>
      </c>
      <c r="H123" t="s">
        <v>52</v>
      </c>
      <c r="I123" t="s">
        <v>635</v>
      </c>
      <c r="J123" s="62">
        <f t="shared" si="24"/>
        <v>3273</v>
      </c>
    </row>
    <row r="124" spans="1:10" ht="14.4" customHeight="1" x14ac:dyDescent="0.3">
      <c r="A124" s="4" t="s">
        <v>25</v>
      </c>
      <c r="B124" s="5">
        <v>0.84799999999999998</v>
      </c>
      <c r="C124" s="8" t="b">
        <f t="shared" si="19"/>
        <v>1</v>
      </c>
      <c r="D124" t="str">
        <f t="shared" si="20"/>
        <v/>
      </c>
      <c r="E124" t="str">
        <f t="shared" si="21"/>
        <v>2</v>
      </c>
      <c r="F124" t="str">
        <f t="shared" si="22"/>
        <v/>
      </c>
      <c r="G124" t="str">
        <f t="shared" si="23"/>
        <v>2</v>
      </c>
      <c r="H124" t="s">
        <v>54</v>
      </c>
      <c r="I124" t="s">
        <v>25</v>
      </c>
      <c r="J124" s="62">
        <f t="shared" si="24"/>
        <v>3818</v>
      </c>
    </row>
    <row r="125" spans="1:10" ht="14.4" customHeight="1" x14ac:dyDescent="0.3">
      <c r="A125" s="4" t="s">
        <v>634</v>
      </c>
      <c r="B125" s="5">
        <v>0.92600000000000005</v>
      </c>
      <c r="C125" s="8" t="b">
        <f t="shared" si="19"/>
        <v>1</v>
      </c>
      <c r="D125" t="str">
        <f t="shared" si="20"/>
        <v/>
      </c>
      <c r="E125" t="str">
        <f t="shared" si="21"/>
        <v>2</v>
      </c>
      <c r="F125" t="str">
        <f t="shared" si="22"/>
        <v/>
      </c>
      <c r="G125" t="str">
        <f t="shared" si="23"/>
        <v>2</v>
      </c>
      <c r="H125" t="s">
        <v>54</v>
      </c>
      <c r="I125" t="s">
        <v>634</v>
      </c>
      <c r="J125" s="62">
        <f t="shared" si="24"/>
        <v>3818</v>
      </c>
    </row>
    <row r="126" spans="1:10" ht="14.4" customHeight="1" x14ac:dyDescent="0.3">
      <c r="A126" s="4" t="s">
        <v>637</v>
      </c>
      <c r="B126" s="5">
        <v>1.306</v>
      </c>
      <c r="C126" s="8" t="b">
        <f t="shared" si="19"/>
        <v>1</v>
      </c>
      <c r="D126" t="str">
        <f t="shared" si="20"/>
        <v/>
      </c>
      <c r="E126" t="str">
        <f t="shared" si="21"/>
        <v/>
      </c>
      <c r="F126" t="str">
        <f t="shared" si="22"/>
        <v>3</v>
      </c>
      <c r="G126" t="str">
        <f t="shared" si="23"/>
        <v>3</v>
      </c>
      <c r="H126" t="s">
        <v>53</v>
      </c>
      <c r="I126" t="s">
        <v>637</v>
      </c>
      <c r="J126" s="62">
        <f t="shared" si="24"/>
        <v>4364</v>
      </c>
    </row>
    <row r="127" spans="1:10" ht="14.4" customHeight="1" x14ac:dyDescent="0.3">
      <c r="A127" s="4" t="s">
        <v>640</v>
      </c>
      <c r="B127" s="5">
        <v>0.51900000000000002</v>
      </c>
      <c r="C127" s="8" t="b">
        <f t="shared" si="19"/>
        <v>1</v>
      </c>
      <c r="D127" t="str">
        <f t="shared" si="20"/>
        <v>1</v>
      </c>
      <c r="E127" t="str">
        <f t="shared" si="21"/>
        <v/>
      </c>
      <c r="F127" t="str">
        <f t="shared" si="22"/>
        <v/>
      </c>
      <c r="G127" t="str">
        <f t="shared" si="23"/>
        <v>1</v>
      </c>
      <c r="H127" t="s">
        <v>52</v>
      </c>
      <c r="I127" t="s">
        <v>640</v>
      </c>
      <c r="J127" s="62">
        <f t="shared" si="24"/>
        <v>3273</v>
      </c>
    </row>
    <row r="128" spans="1:10" ht="14.4" customHeight="1" x14ac:dyDescent="0.3">
      <c r="A128" s="4" t="s">
        <v>641</v>
      </c>
      <c r="B128" s="5">
        <v>1.1080000000000001</v>
      </c>
      <c r="C128" s="8" t="b">
        <f t="shared" si="19"/>
        <v>1</v>
      </c>
      <c r="D128" t="str">
        <f t="shared" si="20"/>
        <v/>
      </c>
      <c r="E128" t="str">
        <f t="shared" si="21"/>
        <v/>
      </c>
      <c r="F128" t="str">
        <f t="shared" si="22"/>
        <v>3</v>
      </c>
      <c r="G128" t="str">
        <f t="shared" si="23"/>
        <v>3</v>
      </c>
      <c r="H128" t="s">
        <v>53</v>
      </c>
      <c r="I128" t="s">
        <v>641</v>
      </c>
      <c r="J128" s="62">
        <f t="shared" si="24"/>
        <v>4364</v>
      </c>
    </row>
    <row r="129" spans="1:10" ht="14.4" customHeight="1" x14ac:dyDescent="0.3">
      <c r="A129" s="4" t="s">
        <v>26</v>
      </c>
      <c r="B129" s="5">
        <v>0.63200000000000001</v>
      </c>
      <c r="C129" s="8" t="b">
        <f t="shared" si="19"/>
        <v>1</v>
      </c>
      <c r="D129" t="str">
        <f t="shared" si="20"/>
        <v>1</v>
      </c>
      <c r="E129" t="str">
        <f t="shared" si="21"/>
        <v/>
      </c>
      <c r="F129" t="str">
        <f t="shared" si="22"/>
        <v/>
      </c>
      <c r="G129" t="str">
        <f t="shared" si="23"/>
        <v>1</v>
      </c>
      <c r="H129" t="s">
        <v>52</v>
      </c>
      <c r="I129" t="s">
        <v>26</v>
      </c>
      <c r="J129" s="62">
        <f t="shared" si="24"/>
        <v>3273</v>
      </c>
    </row>
    <row r="130" spans="1:10" ht="14.4" customHeight="1" x14ac:dyDescent="0.3">
      <c r="A130" s="4" t="s">
        <v>642</v>
      </c>
      <c r="B130" s="5">
        <v>1.0149999999999999</v>
      </c>
      <c r="C130" s="8" t="b">
        <f t="shared" si="19"/>
        <v>1</v>
      </c>
      <c r="D130" t="str">
        <f t="shared" si="20"/>
        <v/>
      </c>
      <c r="E130" t="str">
        <f t="shared" si="21"/>
        <v/>
      </c>
      <c r="F130" t="str">
        <f t="shared" si="22"/>
        <v>3</v>
      </c>
      <c r="G130" t="str">
        <f t="shared" si="23"/>
        <v>3</v>
      </c>
      <c r="H130" t="s">
        <v>53</v>
      </c>
      <c r="I130" t="s">
        <v>642</v>
      </c>
      <c r="J130" s="62">
        <f t="shared" si="24"/>
        <v>4364</v>
      </c>
    </row>
    <row r="131" spans="1:10" ht="14.4" customHeight="1" x14ac:dyDescent="0.3">
      <c r="A131" s="4" t="s">
        <v>27</v>
      </c>
      <c r="B131" s="5">
        <v>0.69</v>
      </c>
      <c r="C131" s="8" t="b">
        <f t="shared" si="19"/>
        <v>1</v>
      </c>
      <c r="D131" t="str">
        <f t="shared" si="20"/>
        <v>1</v>
      </c>
      <c r="E131" t="str">
        <f t="shared" si="21"/>
        <v/>
      </c>
      <c r="F131" t="str">
        <f t="shared" si="22"/>
        <v/>
      </c>
      <c r="G131" t="str">
        <f t="shared" si="23"/>
        <v>1</v>
      </c>
      <c r="H131" t="s">
        <v>52</v>
      </c>
      <c r="I131" t="s">
        <v>27</v>
      </c>
      <c r="J131" s="62">
        <f t="shared" si="24"/>
        <v>3273</v>
      </c>
    </row>
    <row r="132" spans="1:10" ht="14.4" customHeight="1" x14ac:dyDescent="0.3">
      <c r="A132" s="4" t="s">
        <v>28</v>
      </c>
      <c r="B132" s="5">
        <v>0.80200000000000005</v>
      </c>
      <c r="C132" s="8" t="b">
        <f t="shared" si="19"/>
        <v>1</v>
      </c>
      <c r="D132" t="str">
        <f t="shared" si="20"/>
        <v/>
      </c>
      <c r="E132" t="str">
        <f t="shared" si="21"/>
        <v>2</v>
      </c>
      <c r="F132" t="str">
        <f t="shared" si="22"/>
        <v/>
      </c>
      <c r="G132" t="str">
        <f t="shared" si="23"/>
        <v>2</v>
      </c>
      <c r="H132" t="s">
        <v>54</v>
      </c>
      <c r="I132" t="s">
        <v>28</v>
      </c>
      <c r="J132" s="62">
        <f t="shared" si="24"/>
        <v>3818</v>
      </c>
    </row>
    <row r="133" spans="1:10" ht="14.4" customHeight="1" x14ac:dyDescent="0.3">
      <c r="A133" s="4" t="s">
        <v>581</v>
      </c>
      <c r="B133" s="5">
        <v>0.73399999999999999</v>
      </c>
      <c r="C133" s="8" t="b">
        <f t="shared" si="19"/>
        <v>1</v>
      </c>
      <c r="D133" t="str">
        <f t="shared" si="20"/>
        <v>1</v>
      </c>
      <c r="E133" t="str">
        <f t="shared" si="21"/>
        <v/>
      </c>
      <c r="F133" t="str">
        <f t="shared" si="22"/>
        <v/>
      </c>
      <c r="G133" t="str">
        <f t="shared" si="23"/>
        <v>1</v>
      </c>
      <c r="H133" t="s">
        <v>52</v>
      </c>
      <c r="I133" t="s">
        <v>581</v>
      </c>
      <c r="J133" s="62">
        <f t="shared" si="24"/>
        <v>3273</v>
      </c>
    </row>
    <row r="134" spans="1:10" ht="14.4" customHeight="1" x14ac:dyDescent="0.3">
      <c r="A134" s="4" t="s">
        <v>644</v>
      </c>
      <c r="B134" s="5">
        <v>0.755</v>
      </c>
      <c r="C134" s="8" t="b">
        <f t="shared" si="19"/>
        <v>1</v>
      </c>
      <c r="D134" t="str">
        <f t="shared" si="20"/>
        <v>1</v>
      </c>
      <c r="E134" t="str">
        <f t="shared" si="21"/>
        <v/>
      </c>
      <c r="F134" t="str">
        <f t="shared" si="22"/>
        <v/>
      </c>
      <c r="G134" t="str">
        <f t="shared" si="23"/>
        <v>1</v>
      </c>
      <c r="H134" t="s">
        <v>52</v>
      </c>
      <c r="I134" t="s">
        <v>644</v>
      </c>
      <c r="J134" s="62">
        <f t="shared" si="24"/>
        <v>3273</v>
      </c>
    </row>
    <row r="135" spans="1:10" ht="14.4" customHeight="1" x14ac:dyDescent="0.3">
      <c r="A135" s="4" t="s">
        <v>645</v>
      </c>
      <c r="B135" s="5">
        <v>0.84199999999999997</v>
      </c>
      <c r="C135" s="8" t="b">
        <f t="shared" si="19"/>
        <v>1</v>
      </c>
      <c r="D135" t="str">
        <f t="shared" si="20"/>
        <v/>
      </c>
      <c r="E135" t="str">
        <f t="shared" si="21"/>
        <v>2</v>
      </c>
      <c r="F135" t="str">
        <f t="shared" si="22"/>
        <v/>
      </c>
      <c r="G135" t="str">
        <f t="shared" si="23"/>
        <v>2</v>
      </c>
      <c r="H135" t="s">
        <v>54</v>
      </c>
      <c r="I135" t="s">
        <v>645</v>
      </c>
      <c r="J135" s="62">
        <f t="shared" si="24"/>
        <v>3818</v>
      </c>
    </row>
    <row r="136" spans="1:10" ht="14.4" customHeight="1" x14ac:dyDescent="0.3">
      <c r="A136" s="4" t="s">
        <v>609</v>
      </c>
      <c r="B136" s="5">
        <v>0.65500000000000003</v>
      </c>
      <c r="C136" s="8" t="b">
        <f t="shared" si="19"/>
        <v>1</v>
      </c>
      <c r="D136" t="str">
        <f t="shared" si="20"/>
        <v>1</v>
      </c>
      <c r="E136" t="str">
        <f t="shared" si="21"/>
        <v/>
      </c>
      <c r="F136" t="str">
        <f t="shared" si="22"/>
        <v/>
      </c>
      <c r="G136" t="str">
        <f t="shared" si="23"/>
        <v>1</v>
      </c>
      <c r="H136" t="s">
        <v>52</v>
      </c>
      <c r="I136" t="s">
        <v>609</v>
      </c>
      <c r="J136" s="62">
        <f t="shared" si="24"/>
        <v>3273</v>
      </c>
    </row>
    <row r="137" spans="1:10" ht="14.4" customHeight="1" x14ac:dyDescent="0.3">
      <c r="A137" s="4" t="s">
        <v>629</v>
      </c>
      <c r="B137" s="5">
        <v>0.62</v>
      </c>
      <c r="C137" s="8" t="b">
        <f t="shared" si="19"/>
        <v>1</v>
      </c>
      <c r="D137" t="str">
        <f t="shared" si="20"/>
        <v>1</v>
      </c>
      <c r="E137" t="str">
        <f t="shared" si="21"/>
        <v/>
      </c>
      <c r="F137" t="str">
        <f t="shared" si="22"/>
        <v/>
      </c>
      <c r="G137" t="str">
        <f t="shared" si="23"/>
        <v>1</v>
      </c>
      <c r="H137" t="s">
        <v>52</v>
      </c>
      <c r="I137" t="s">
        <v>629</v>
      </c>
      <c r="J137" s="62">
        <f t="shared" si="24"/>
        <v>3273</v>
      </c>
    </row>
    <row r="138" spans="1:10" ht="14.4" customHeight="1" x14ac:dyDescent="0.3">
      <c r="A138" s="4" t="s">
        <v>647</v>
      </c>
      <c r="B138" s="5">
        <v>0.67300000000000004</v>
      </c>
      <c r="C138" s="8" t="b">
        <f t="shared" si="19"/>
        <v>1</v>
      </c>
      <c r="D138" t="str">
        <f t="shared" si="20"/>
        <v>1</v>
      </c>
      <c r="E138" t="str">
        <f t="shared" si="21"/>
        <v/>
      </c>
      <c r="F138" t="str">
        <f t="shared" si="22"/>
        <v/>
      </c>
      <c r="G138" t="str">
        <f t="shared" si="23"/>
        <v>1</v>
      </c>
      <c r="H138" t="s">
        <v>52</v>
      </c>
      <c r="I138" t="s">
        <v>647</v>
      </c>
      <c r="J138" s="62">
        <f t="shared" si="24"/>
        <v>3273</v>
      </c>
    </row>
    <row r="139" spans="1:10" ht="14.4" customHeight="1" x14ac:dyDescent="0.3">
      <c r="A139" s="4" t="s">
        <v>648</v>
      </c>
      <c r="B139" s="5">
        <v>0.68799999999999994</v>
      </c>
      <c r="C139" s="8" t="b">
        <f t="shared" si="19"/>
        <v>1</v>
      </c>
      <c r="D139" t="str">
        <f t="shared" si="20"/>
        <v>1</v>
      </c>
      <c r="E139" t="str">
        <f t="shared" si="21"/>
        <v/>
      </c>
      <c r="F139" t="str">
        <f t="shared" si="22"/>
        <v/>
      </c>
      <c r="G139" t="str">
        <f t="shared" si="23"/>
        <v>1</v>
      </c>
      <c r="H139" t="s">
        <v>52</v>
      </c>
      <c r="I139" t="s">
        <v>648</v>
      </c>
      <c r="J139" s="62">
        <f t="shared" si="24"/>
        <v>3273</v>
      </c>
    </row>
    <row r="140" spans="1:10" ht="14.4" customHeight="1" x14ac:dyDescent="0.3">
      <c r="A140" s="4" t="s">
        <v>649</v>
      </c>
      <c r="B140" s="5">
        <v>1.054</v>
      </c>
      <c r="C140" s="8" t="b">
        <f t="shared" si="19"/>
        <v>1</v>
      </c>
      <c r="D140" t="str">
        <f t="shared" si="20"/>
        <v/>
      </c>
      <c r="E140" t="str">
        <f t="shared" si="21"/>
        <v/>
      </c>
      <c r="F140" t="str">
        <f t="shared" si="22"/>
        <v>3</v>
      </c>
      <c r="G140" t="str">
        <f t="shared" si="23"/>
        <v>3</v>
      </c>
      <c r="H140" t="s">
        <v>53</v>
      </c>
      <c r="I140" t="s">
        <v>649</v>
      </c>
      <c r="J140" s="62">
        <f t="shared" si="24"/>
        <v>4364</v>
      </c>
    </row>
    <row r="141" spans="1:10" ht="14.4" customHeight="1" x14ac:dyDescent="0.3">
      <c r="A141" s="4" t="s">
        <v>29</v>
      </c>
      <c r="B141" s="5">
        <v>0.82499999999999996</v>
      </c>
      <c r="C141" s="8" t="b">
        <f t="shared" si="19"/>
        <v>1</v>
      </c>
      <c r="D141" t="str">
        <f t="shared" si="20"/>
        <v/>
      </c>
      <c r="E141" t="str">
        <f t="shared" si="21"/>
        <v>2</v>
      </c>
      <c r="F141" t="str">
        <f t="shared" si="22"/>
        <v/>
      </c>
      <c r="G141" t="str">
        <f t="shared" si="23"/>
        <v>2</v>
      </c>
      <c r="H141" t="s">
        <v>54</v>
      </c>
      <c r="I141" t="s">
        <v>29</v>
      </c>
      <c r="J141" s="62">
        <f t="shared" si="24"/>
        <v>3818</v>
      </c>
    </row>
    <row r="142" spans="1:10" ht="14.4" customHeight="1" x14ac:dyDescent="0.3">
      <c r="A142" s="4" t="s">
        <v>30</v>
      </c>
      <c r="B142" s="5">
        <v>0.83</v>
      </c>
      <c r="C142" s="8" t="b">
        <f t="shared" si="19"/>
        <v>1</v>
      </c>
      <c r="D142" t="str">
        <f t="shared" si="20"/>
        <v/>
      </c>
      <c r="E142" t="str">
        <f t="shared" si="21"/>
        <v>2</v>
      </c>
      <c r="F142" t="str">
        <f t="shared" si="22"/>
        <v/>
      </c>
      <c r="G142" t="str">
        <f t="shared" si="23"/>
        <v>2</v>
      </c>
      <c r="H142" t="s">
        <v>54</v>
      </c>
      <c r="I142" t="s">
        <v>30</v>
      </c>
      <c r="J142" s="62">
        <f t="shared" si="24"/>
        <v>3818</v>
      </c>
    </row>
    <row r="143" spans="1:10" ht="14.4" customHeight="1" x14ac:dyDescent="0.3">
      <c r="A143" s="4" t="s">
        <v>652</v>
      </c>
      <c r="B143" s="5">
        <v>0.80800000000000005</v>
      </c>
      <c r="C143" s="8" t="b">
        <f t="shared" si="19"/>
        <v>1</v>
      </c>
      <c r="D143" t="str">
        <f t="shared" si="20"/>
        <v/>
      </c>
      <c r="E143" t="str">
        <f t="shared" si="21"/>
        <v>2</v>
      </c>
      <c r="F143" t="str">
        <f t="shared" si="22"/>
        <v/>
      </c>
      <c r="G143" t="str">
        <f t="shared" si="23"/>
        <v>2</v>
      </c>
      <c r="H143" t="s">
        <v>54</v>
      </c>
      <c r="I143" t="s">
        <v>652</v>
      </c>
      <c r="J143" s="62">
        <f t="shared" si="24"/>
        <v>3818</v>
      </c>
    </row>
    <row r="144" spans="1:10" ht="14.4" customHeight="1" x14ac:dyDescent="0.3">
      <c r="A144" s="4" t="s">
        <v>31</v>
      </c>
      <c r="B144" s="5">
        <v>0.94699999999999995</v>
      </c>
      <c r="C144" s="8" t="b">
        <f t="shared" ref="C144:C175" si="25">ISNUMBER(B144)</f>
        <v>1</v>
      </c>
      <c r="D144" t="str">
        <f t="shared" ref="D144:D175" si="26">IF(B144&gt;0.48,IF(B144&lt;0.799,"1",""),"")</f>
        <v/>
      </c>
      <c r="E144" t="str">
        <f t="shared" ref="E144:E175" si="27">IF(B144&gt;0.8,IF(B144&lt;0.999,"2",""),"")</f>
        <v>2</v>
      </c>
      <c r="F144" t="str">
        <f t="shared" ref="F144:F175" si="28">IF(B144&gt;=1,IF(B144&lt;1.52,"3",""),"")</f>
        <v/>
      </c>
      <c r="G144" t="str">
        <f t="shared" ref="G144:G175" si="29">CONCATENATE(D144,E144,F144)</f>
        <v>2</v>
      </c>
      <c r="H144" t="s">
        <v>54</v>
      </c>
      <c r="I144" t="s">
        <v>31</v>
      </c>
      <c r="J144" s="62">
        <f t="shared" ref="J144:J175" si="30">VLOOKUP(H144,$I$10:$J$12,2,FALSE)</f>
        <v>3818</v>
      </c>
    </row>
    <row r="145" spans="1:10" ht="14.4" customHeight="1" x14ac:dyDescent="0.3">
      <c r="A145" s="4" t="s">
        <v>32</v>
      </c>
      <c r="B145" s="5">
        <v>1.0680000000000001</v>
      </c>
      <c r="C145" s="8" t="b">
        <f t="shared" si="25"/>
        <v>1</v>
      </c>
      <c r="D145" t="str">
        <f t="shared" si="26"/>
        <v/>
      </c>
      <c r="E145" t="str">
        <f t="shared" si="27"/>
        <v/>
      </c>
      <c r="F145" t="str">
        <f t="shared" si="28"/>
        <v>3</v>
      </c>
      <c r="G145" t="str">
        <f t="shared" si="29"/>
        <v>3</v>
      </c>
      <c r="H145" t="s">
        <v>53</v>
      </c>
      <c r="I145" t="s">
        <v>32</v>
      </c>
      <c r="J145" s="62">
        <f t="shared" si="30"/>
        <v>4364</v>
      </c>
    </row>
    <row r="146" spans="1:10" ht="14.4" customHeight="1" x14ac:dyDescent="0.3">
      <c r="A146" s="4" t="s">
        <v>653</v>
      </c>
      <c r="B146" s="5">
        <v>1.1299999999999999</v>
      </c>
      <c r="C146" s="8" t="b">
        <f t="shared" si="25"/>
        <v>1</v>
      </c>
      <c r="D146" t="str">
        <f t="shared" si="26"/>
        <v/>
      </c>
      <c r="E146" t="str">
        <f t="shared" si="27"/>
        <v/>
      </c>
      <c r="F146" t="str">
        <f t="shared" si="28"/>
        <v>3</v>
      </c>
      <c r="G146" t="str">
        <f t="shared" si="29"/>
        <v>3</v>
      </c>
      <c r="H146" t="s">
        <v>53</v>
      </c>
      <c r="I146" t="s">
        <v>653</v>
      </c>
      <c r="J146" s="62">
        <f t="shared" si="30"/>
        <v>4364</v>
      </c>
    </row>
    <row r="147" spans="1:10" ht="14.4" customHeight="1" x14ac:dyDescent="0.3">
      <c r="A147" s="4" t="s">
        <v>654</v>
      </c>
      <c r="B147" s="5">
        <v>0.80400000000000005</v>
      </c>
      <c r="C147" s="8" t="b">
        <f t="shared" si="25"/>
        <v>1</v>
      </c>
      <c r="D147" t="str">
        <f t="shared" si="26"/>
        <v/>
      </c>
      <c r="E147" t="str">
        <f t="shared" si="27"/>
        <v>2</v>
      </c>
      <c r="F147" t="str">
        <f t="shared" si="28"/>
        <v/>
      </c>
      <c r="G147" t="str">
        <f t="shared" si="29"/>
        <v>2</v>
      </c>
      <c r="H147" t="s">
        <v>54</v>
      </c>
      <c r="I147" t="s">
        <v>654</v>
      </c>
      <c r="J147" s="62">
        <f t="shared" si="30"/>
        <v>3818</v>
      </c>
    </row>
    <row r="148" spans="1:10" ht="14.4" customHeight="1" x14ac:dyDescent="0.3">
      <c r="A148" s="4" t="s">
        <v>655</v>
      </c>
      <c r="B148" s="5">
        <v>0.86099999999999999</v>
      </c>
      <c r="C148" s="8" t="b">
        <f t="shared" si="25"/>
        <v>1</v>
      </c>
      <c r="D148" t="str">
        <f t="shared" si="26"/>
        <v/>
      </c>
      <c r="E148" t="str">
        <f t="shared" si="27"/>
        <v>2</v>
      </c>
      <c r="F148" t="str">
        <f t="shared" si="28"/>
        <v/>
      </c>
      <c r="G148" t="str">
        <f t="shared" si="29"/>
        <v>2</v>
      </c>
      <c r="H148" t="s">
        <v>54</v>
      </c>
      <c r="I148" t="s">
        <v>655</v>
      </c>
      <c r="J148" s="62">
        <f t="shared" si="30"/>
        <v>3818</v>
      </c>
    </row>
    <row r="149" spans="1:10" ht="14.4" customHeight="1" x14ac:dyDescent="0.3">
      <c r="A149" s="4" t="s">
        <v>663</v>
      </c>
      <c r="B149" s="5">
        <v>1.0740000000000001</v>
      </c>
      <c r="C149" s="8" t="b">
        <f t="shared" si="25"/>
        <v>1</v>
      </c>
      <c r="D149" t="str">
        <f t="shared" si="26"/>
        <v/>
      </c>
      <c r="E149" t="str">
        <f t="shared" si="27"/>
        <v/>
      </c>
      <c r="F149" t="str">
        <f t="shared" si="28"/>
        <v>3</v>
      </c>
      <c r="G149" t="str">
        <f t="shared" si="29"/>
        <v>3</v>
      </c>
      <c r="H149" t="s">
        <v>53</v>
      </c>
      <c r="I149" t="s">
        <v>663</v>
      </c>
      <c r="J149" s="62">
        <f t="shared" si="30"/>
        <v>4364</v>
      </c>
    </row>
    <row r="150" spans="1:10" ht="14.4" customHeight="1" x14ac:dyDescent="0.3">
      <c r="A150" s="4" t="s">
        <v>597</v>
      </c>
      <c r="B150" s="5">
        <v>0.50800000000000001</v>
      </c>
      <c r="C150" s="8" t="b">
        <f t="shared" si="25"/>
        <v>1</v>
      </c>
      <c r="D150" t="str">
        <f t="shared" si="26"/>
        <v>1</v>
      </c>
      <c r="E150" t="str">
        <f t="shared" si="27"/>
        <v/>
      </c>
      <c r="F150" t="str">
        <f t="shared" si="28"/>
        <v/>
      </c>
      <c r="G150" t="str">
        <f t="shared" si="29"/>
        <v>1</v>
      </c>
      <c r="H150" t="s">
        <v>52</v>
      </c>
      <c r="I150" t="s">
        <v>597</v>
      </c>
      <c r="J150" s="62">
        <f t="shared" si="30"/>
        <v>3273</v>
      </c>
    </row>
    <row r="151" spans="1:10" ht="14.4" customHeight="1" x14ac:dyDescent="0.3">
      <c r="A151" s="4" t="s">
        <v>598</v>
      </c>
      <c r="B151" s="5">
        <v>0.97599999999999998</v>
      </c>
      <c r="C151" s="8" t="b">
        <f t="shared" si="25"/>
        <v>1</v>
      </c>
      <c r="D151" t="str">
        <f t="shared" si="26"/>
        <v/>
      </c>
      <c r="E151" t="str">
        <f t="shared" si="27"/>
        <v>2</v>
      </c>
      <c r="F151" t="str">
        <f t="shared" si="28"/>
        <v/>
      </c>
      <c r="G151" t="str">
        <f t="shared" si="29"/>
        <v>2</v>
      </c>
      <c r="H151" t="s">
        <v>54</v>
      </c>
      <c r="I151" t="s">
        <v>598</v>
      </c>
      <c r="J151" s="62">
        <f t="shared" si="30"/>
        <v>3818</v>
      </c>
    </row>
    <row r="152" spans="1:10" ht="14.4" customHeight="1" x14ac:dyDescent="0.3">
      <c r="A152" s="4" t="s">
        <v>664</v>
      </c>
      <c r="B152" s="5">
        <v>0.95399999999999996</v>
      </c>
      <c r="C152" s="8" t="b">
        <f t="shared" si="25"/>
        <v>1</v>
      </c>
      <c r="D152" t="str">
        <f t="shared" si="26"/>
        <v/>
      </c>
      <c r="E152" t="str">
        <f t="shared" si="27"/>
        <v>2</v>
      </c>
      <c r="F152" t="str">
        <f t="shared" si="28"/>
        <v/>
      </c>
      <c r="G152" t="str">
        <f t="shared" si="29"/>
        <v>2</v>
      </c>
      <c r="H152" t="s">
        <v>54</v>
      </c>
      <c r="I152" t="s">
        <v>664</v>
      </c>
      <c r="J152" s="62">
        <f t="shared" si="30"/>
        <v>3818</v>
      </c>
    </row>
    <row r="153" spans="1:10" ht="14.4" customHeight="1" x14ac:dyDescent="0.3">
      <c r="A153" s="4" t="s">
        <v>657</v>
      </c>
      <c r="B153" s="5">
        <v>0.69899999999999995</v>
      </c>
      <c r="C153" s="8" t="b">
        <f t="shared" si="25"/>
        <v>1</v>
      </c>
      <c r="D153" t="str">
        <f t="shared" si="26"/>
        <v>1</v>
      </c>
      <c r="E153" t="str">
        <f t="shared" si="27"/>
        <v/>
      </c>
      <c r="F153" t="str">
        <f t="shared" si="28"/>
        <v/>
      </c>
      <c r="G153" t="str">
        <f t="shared" si="29"/>
        <v>1</v>
      </c>
      <c r="H153" t="s">
        <v>52</v>
      </c>
      <c r="I153" t="s">
        <v>657</v>
      </c>
      <c r="J153" s="62">
        <f t="shared" si="30"/>
        <v>3273</v>
      </c>
    </row>
    <row r="154" spans="1:10" ht="14.4" customHeight="1" x14ac:dyDescent="0.3">
      <c r="A154" s="4" t="s">
        <v>659</v>
      </c>
      <c r="B154" s="5">
        <v>0.997</v>
      </c>
      <c r="C154" s="8" t="b">
        <f t="shared" si="25"/>
        <v>1</v>
      </c>
      <c r="D154" t="str">
        <f t="shared" si="26"/>
        <v/>
      </c>
      <c r="E154" t="str">
        <f t="shared" si="27"/>
        <v>2</v>
      </c>
      <c r="F154" t="str">
        <f t="shared" si="28"/>
        <v/>
      </c>
      <c r="G154" t="str">
        <f t="shared" si="29"/>
        <v>2</v>
      </c>
      <c r="H154" t="s">
        <v>54</v>
      </c>
      <c r="I154" t="s">
        <v>659</v>
      </c>
      <c r="J154" s="62">
        <f t="shared" si="30"/>
        <v>3818</v>
      </c>
    </row>
    <row r="155" spans="1:10" ht="14.4" customHeight="1" x14ac:dyDescent="0.3">
      <c r="A155" s="4" t="s">
        <v>660</v>
      </c>
      <c r="B155" s="5">
        <v>0.56000000000000005</v>
      </c>
      <c r="C155" s="8" t="b">
        <f t="shared" si="25"/>
        <v>1</v>
      </c>
      <c r="D155" t="str">
        <f t="shared" si="26"/>
        <v>1</v>
      </c>
      <c r="E155" t="str">
        <f t="shared" si="27"/>
        <v/>
      </c>
      <c r="F155" t="str">
        <f t="shared" si="28"/>
        <v/>
      </c>
      <c r="G155" t="str">
        <f t="shared" si="29"/>
        <v>1</v>
      </c>
      <c r="H155" t="s">
        <v>52</v>
      </c>
      <c r="I155" t="s">
        <v>660</v>
      </c>
      <c r="J155" s="62">
        <f t="shared" si="30"/>
        <v>3273</v>
      </c>
    </row>
    <row r="156" spans="1:10" ht="14.4" customHeight="1" x14ac:dyDescent="0.3">
      <c r="A156" s="4" t="s">
        <v>661</v>
      </c>
      <c r="B156" s="5">
        <v>0.53500000000000003</v>
      </c>
      <c r="C156" s="8" t="b">
        <f t="shared" si="25"/>
        <v>1</v>
      </c>
      <c r="D156" t="str">
        <f t="shared" si="26"/>
        <v>1</v>
      </c>
      <c r="E156" t="str">
        <f t="shared" si="27"/>
        <v/>
      </c>
      <c r="F156" t="str">
        <f t="shared" si="28"/>
        <v/>
      </c>
      <c r="G156" t="str">
        <f t="shared" si="29"/>
        <v>1</v>
      </c>
      <c r="H156" t="s">
        <v>52</v>
      </c>
      <c r="I156" t="s">
        <v>661</v>
      </c>
      <c r="J156" s="62">
        <f t="shared" si="30"/>
        <v>3273</v>
      </c>
    </row>
    <row r="157" spans="1:10" ht="14.4" customHeight="1" x14ac:dyDescent="0.3">
      <c r="A157" s="4" t="s">
        <v>665</v>
      </c>
      <c r="B157" s="5">
        <v>1.218</v>
      </c>
      <c r="C157" s="8" t="b">
        <f t="shared" si="25"/>
        <v>1</v>
      </c>
      <c r="D157" t="str">
        <f t="shared" si="26"/>
        <v/>
      </c>
      <c r="E157" t="str">
        <f t="shared" si="27"/>
        <v/>
      </c>
      <c r="F157" t="str">
        <f t="shared" si="28"/>
        <v>3</v>
      </c>
      <c r="G157" t="str">
        <f t="shared" si="29"/>
        <v>3</v>
      </c>
      <c r="H157" t="s">
        <v>53</v>
      </c>
      <c r="I157" t="s">
        <v>665</v>
      </c>
      <c r="J157" s="62">
        <f t="shared" si="30"/>
        <v>4364</v>
      </c>
    </row>
    <row r="158" spans="1:10" ht="14.4" customHeight="1" x14ac:dyDescent="0.3">
      <c r="A158" s="4" t="s">
        <v>666</v>
      </c>
      <c r="B158" s="5">
        <v>1.212</v>
      </c>
      <c r="C158" s="8" t="b">
        <f t="shared" si="25"/>
        <v>1</v>
      </c>
      <c r="D158" t="str">
        <f t="shared" si="26"/>
        <v/>
      </c>
      <c r="E158" t="str">
        <f t="shared" si="27"/>
        <v/>
      </c>
      <c r="F158" t="str">
        <f t="shared" si="28"/>
        <v>3</v>
      </c>
      <c r="G158" t="str">
        <f t="shared" si="29"/>
        <v>3</v>
      </c>
      <c r="H158" t="s">
        <v>53</v>
      </c>
      <c r="I158" t="s">
        <v>666</v>
      </c>
      <c r="J158" s="62">
        <f t="shared" si="30"/>
        <v>4364</v>
      </c>
    </row>
    <row r="159" spans="1:10" ht="14.4" customHeight="1" x14ac:dyDescent="0.3">
      <c r="A159" s="4" t="s">
        <v>662</v>
      </c>
      <c r="B159" s="5">
        <v>0.77200000000000002</v>
      </c>
      <c r="C159" s="8" t="b">
        <f t="shared" si="25"/>
        <v>1</v>
      </c>
      <c r="D159" t="str">
        <f t="shared" si="26"/>
        <v>1</v>
      </c>
      <c r="E159" t="str">
        <f t="shared" si="27"/>
        <v/>
      </c>
      <c r="F159" t="str">
        <f t="shared" si="28"/>
        <v/>
      </c>
      <c r="G159" t="str">
        <f t="shared" si="29"/>
        <v>1</v>
      </c>
      <c r="H159" t="s">
        <v>52</v>
      </c>
      <c r="I159" t="s">
        <v>662</v>
      </c>
      <c r="J159" s="62">
        <f t="shared" si="30"/>
        <v>3273</v>
      </c>
    </row>
    <row r="160" spans="1:10" ht="14.4" customHeight="1" x14ac:dyDescent="0.3">
      <c r="A160" s="4" t="s">
        <v>670</v>
      </c>
      <c r="B160" s="5">
        <v>0.82699999999999996</v>
      </c>
      <c r="C160" s="8" t="b">
        <f t="shared" si="25"/>
        <v>1</v>
      </c>
      <c r="D160" t="str">
        <f t="shared" si="26"/>
        <v/>
      </c>
      <c r="E160" t="str">
        <f t="shared" si="27"/>
        <v>2</v>
      </c>
      <c r="F160" t="str">
        <f t="shared" si="28"/>
        <v/>
      </c>
      <c r="G160" t="str">
        <f t="shared" si="29"/>
        <v>2</v>
      </c>
      <c r="H160" t="s">
        <v>54</v>
      </c>
      <c r="I160" t="s">
        <v>670</v>
      </c>
      <c r="J160" s="62">
        <f t="shared" si="30"/>
        <v>3818</v>
      </c>
    </row>
    <row r="161" spans="1:10" ht="14.4" customHeight="1" x14ac:dyDescent="0.3">
      <c r="A161" s="4" t="s">
        <v>667</v>
      </c>
      <c r="B161" s="5">
        <v>0.622</v>
      </c>
      <c r="C161" s="8" t="b">
        <f t="shared" si="25"/>
        <v>1</v>
      </c>
      <c r="D161" t="str">
        <f t="shared" si="26"/>
        <v>1</v>
      </c>
      <c r="E161" t="str">
        <f t="shared" si="27"/>
        <v/>
      </c>
      <c r="F161" t="str">
        <f t="shared" si="28"/>
        <v/>
      </c>
      <c r="G161" t="str">
        <f t="shared" si="29"/>
        <v>1</v>
      </c>
      <c r="H161" t="s">
        <v>52</v>
      </c>
      <c r="I161" t="s">
        <v>667</v>
      </c>
      <c r="J161" s="62">
        <f t="shared" si="30"/>
        <v>3273</v>
      </c>
    </row>
    <row r="162" spans="1:10" ht="14.4" customHeight="1" x14ac:dyDescent="0.3">
      <c r="A162" s="4" t="s">
        <v>668</v>
      </c>
      <c r="B162" s="5">
        <v>0.65400000000000003</v>
      </c>
      <c r="C162" s="8" t="b">
        <f t="shared" si="25"/>
        <v>1</v>
      </c>
      <c r="D162" t="str">
        <f t="shared" si="26"/>
        <v>1</v>
      </c>
      <c r="E162" t="str">
        <f t="shared" si="27"/>
        <v/>
      </c>
      <c r="F162" t="str">
        <f t="shared" si="28"/>
        <v/>
      </c>
      <c r="G162" t="str">
        <f t="shared" si="29"/>
        <v>1</v>
      </c>
      <c r="H162" t="s">
        <v>52</v>
      </c>
      <c r="I162" t="s">
        <v>668</v>
      </c>
      <c r="J162" s="62">
        <f t="shared" si="30"/>
        <v>3273</v>
      </c>
    </row>
    <row r="163" spans="1:10" ht="14.4" customHeight="1" x14ac:dyDescent="0.3">
      <c r="A163" s="4" t="s">
        <v>669</v>
      </c>
      <c r="B163" s="5">
        <v>0.71599999999999997</v>
      </c>
      <c r="C163" s="8" t="b">
        <f t="shared" si="25"/>
        <v>1</v>
      </c>
      <c r="D163" t="str">
        <f t="shared" si="26"/>
        <v>1</v>
      </c>
      <c r="E163" t="str">
        <f t="shared" si="27"/>
        <v/>
      </c>
      <c r="F163" t="str">
        <f t="shared" si="28"/>
        <v/>
      </c>
      <c r="G163" t="str">
        <f t="shared" si="29"/>
        <v>1</v>
      </c>
      <c r="H163" t="s">
        <v>52</v>
      </c>
      <c r="I163" t="s">
        <v>669</v>
      </c>
      <c r="J163" s="62">
        <f t="shared" si="30"/>
        <v>3273</v>
      </c>
    </row>
    <row r="164" spans="1:10" ht="14.4" customHeight="1" x14ac:dyDescent="0.3">
      <c r="A164" s="4" t="s">
        <v>33</v>
      </c>
      <c r="B164" s="5">
        <v>0.84399999999999997</v>
      </c>
      <c r="C164" s="8" t="b">
        <f t="shared" si="25"/>
        <v>1</v>
      </c>
      <c r="D164" t="str">
        <f t="shared" si="26"/>
        <v/>
      </c>
      <c r="E164" t="str">
        <f t="shared" si="27"/>
        <v>2</v>
      </c>
      <c r="F164" t="str">
        <f t="shared" si="28"/>
        <v/>
      </c>
      <c r="G164" t="str">
        <f t="shared" si="29"/>
        <v>2</v>
      </c>
      <c r="H164" t="s">
        <v>54</v>
      </c>
      <c r="I164" t="s">
        <v>33</v>
      </c>
      <c r="J164" s="62">
        <f t="shared" si="30"/>
        <v>3818</v>
      </c>
    </row>
    <row r="165" spans="1:10" ht="14.4" customHeight="1" x14ac:dyDescent="0.3">
      <c r="A165" s="4" t="s">
        <v>34</v>
      </c>
      <c r="B165" s="5">
        <v>0.85</v>
      </c>
      <c r="C165" s="8" t="b">
        <f t="shared" si="25"/>
        <v>1</v>
      </c>
      <c r="D165" t="str">
        <f t="shared" si="26"/>
        <v/>
      </c>
      <c r="E165" t="str">
        <f t="shared" si="27"/>
        <v>2</v>
      </c>
      <c r="F165" t="str">
        <f t="shared" si="28"/>
        <v/>
      </c>
      <c r="G165" t="str">
        <f t="shared" si="29"/>
        <v>2</v>
      </c>
      <c r="H165" t="s">
        <v>54</v>
      </c>
      <c r="I165" t="s">
        <v>34</v>
      </c>
      <c r="J165" s="62">
        <f t="shared" si="30"/>
        <v>3818</v>
      </c>
    </row>
    <row r="166" spans="1:10" ht="14.4" customHeight="1" x14ac:dyDescent="0.3">
      <c r="A166" s="4" t="s">
        <v>671</v>
      </c>
      <c r="B166" s="5">
        <v>0.81</v>
      </c>
      <c r="C166" s="8" t="b">
        <f t="shared" si="25"/>
        <v>1</v>
      </c>
      <c r="D166" t="str">
        <f t="shared" si="26"/>
        <v/>
      </c>
      <c r="E166" t="str">
        <f t="shared" si="27"/>
        <v>2</v>
      </c>
      <c r="F166" t="str">
        <f t="shared" si="28"/>
        <v/>
      </c>
      <c r="G166" t="str">
        <f t="shared" si="29"/>
        <v>2</v>
      </c>
      <c r="H166" t="s">
        <v>54</v>
      </c>
      <c r="I166" t="s">
        <v>671</v>
      </c>
      <c r="J166" s="62">
        <f t="shared" si="30"/>
        <v>3818</v>
      </c>
    </row>
    <row r="167" spans="1:10" ht="14.4" customHeight="1" x14ac:dyDescent="0.3">
      <c r="A167" s="4" t="s">
        <v>672</v>
      </c>
      <c r="B167" s="5">
        <v>0.67500000000000004</v>
      </c>
      <c r="C167" s="8" t="b">
        <f t="shared" si="25"/>
        <v>1</v>
      </c>
      <c r="D167" t="str">
        <f t="shared" si="26"/>
        <v>1</v>
      </c>
      <c r="E167" t="str">
        <f t="shared" si="27"/>
        <v/>
      </c>
      <c r="F167" t="str">
        <f t="shared" si="28"/>
        <v/>
      </c>
      <c r="G167" t="str">
        <f t="shared" si="29"/>
        <v>1</v>
      </c>
      <c r="H167" t="s">
        <v>52</v>
      </c>
      <c r="I167" t="s">
        <v>672</v>
      </c>
      <c r="J167" s="62">
        <f t="shared" si="30"/>
        <v>3273</v>
      </c>
    </row>
    <row r="168" spans="1:10" ht="14.4" customHeight="1" x14ac:dyDescent="0.3">
      <c r="A168" s="4" t="s">
        <v>673</v>
      </c>
      <c r="B168" s="5">
        <v>0.82099999999999995</v>
      </c>
      <c r="C168" s="8" t="b">
        <f t="shared" si="25"/>
        <v>1</v>
      </c>
      <c r="D168" t="str">
        <f t="shared" si="26"/>
        <v/>
      </c>
      <c r="E168" t="str">
        <f t="shared" si="27"/>
        <v>2</v>
      </c>
      <c r="F168" t="str">
        <f t="shared" si="28"/>
        <v/>
      </c>
      <c r="G168" t="str">
        <f t="shared" si="29"/>
        <v>2</v>
      </c>
      <c r="H168" t="s">
        <v>54</v>
      </c>
      <c r="I168" t="s">
        <v>673</v>
      </c>
      <c r="J168" s="62">
        <f t="shared" si="30"/>
        <v>3818</v>
      </c>
    </row>
    <row r="169" spans="1:10" ht="14.4" customHeight="1" x14ac:dyDescent="0.3">
      <c r="A169" s="4" t="s">
        <v>674</v>
      </c>
      <c r="B169" s="5">
        <v>0.63400000000000001</v>
      </c>
      <c r="C169" s="8" t="b">
        <f t="shared" si="25"/>
        <v>1</v>
      </c>
      <c r="D169" t="str">
        <f t="shared" si="26"/>
        <v>1</v>
      </c>
      <c r="E169" t="str">
        <f t="shared" si="27"/>
        <v/>
      </c>
      <c r="F169" t="str">
        <f t="shared" si="28"/>
        <v/>
      </c>
      <c r="G169" t="str">
        <f t="shared" si="29"/>
        <v>1</v>
      </c>
      <c r="H169" t="s">
        <v>52</v>
      </c>
      <c r="I169" t="s">
        <v>674</v>
      </c>
      <c r="J169" s="62">
        <f t="shared" si="30"/>
        <v>3273</v>
      </c>
    </row>
    <row r="170" spans="1:10" ht="14.4" customHeight="1" x14ac:dyDescent="0.3">
      <c r="A170" s="4" t="s">
        <v>35</v>
      </c>
      <c r="B170" s="5">
        <v>0.70499999999999996</v>
      </c>
      <c r="C170" s="8" t="b">
        <f t="shared" si="25"/>
        <v>1</v>
      </c>
      <c r="D170" t="str">
        <f t="shared" si="26"/>
        <v>1</v>
      </c>
      <c r="E170" t="str">
        <f t="shared" si="27"/>
        <v/>
      </c>
      <c r="F170" t="str">
        <f t="shared" si="28"/>
        <v/>
      </c>
      <c r="G170" t="str">
        <f t="shared" si="29"/>
        <v>1</v>
      </c>
      <c r="H170" t="s">
        <v>52</v>
      </c>
      <c r="I170" t="s">
        <v>35</v>
      </c>
      <c r="J170" s="62">
        <f t="shared" si="30"/>
        <v>3273</v>
      </c>
    </row>
    <row r="171" spans="1:10" ht="14.4" customHeight="1" x14ac:dyDescent="0.3">
      <c r="A171" s="4" t="s">
        <v>675</v>
      </c>
      <c r="B171" s="5">
        <v>0.70799999999999996</v>
      </c>
      <c r="C171" s="8" t="b">
        <f t="shared" si="25"/>
        <v>1</v>
      </c>
      <c r="D171" t="str">
        <f t="shared" si="26"/>
        <v>1</v>
      </c>
      <c r="E171" t="str">
        <f t="shared" si="27"/>
        <v/>
      </c>
      <c r="F171" t="str">
        <f t="shared" si="28"/>
        <v/>
      </c>
      <c r="G171" t="str">
        <f t="shared" si="29"/>
        <v>1</v>
      </c>
      <c r="H171" t="s">
        <v>52</v>
      </c>
      <c r="I171" t="s">
        <v>675</v>
      </c>
      <c r="J171" s="62">
        <f t="shared" si="30"/>
        <v>3273</v>
      </c>
    </row>
    <row r="172" spans="1:10" ht="14.4" customHeight="1" x14ac:dyDescent="0.3">
      <c r="A172" s="4" t="s">
        <v>656</v>
      </c>
      <c r="B172" s="5">
        <v>0.91500000000000004</v>
      </c>
      <c r="C172" s="8" t="b">
        <f t="shared" si="25"/>
        <v>1</v>
      </c>
      <c r="D172" t="str">
        <f t="shared" si="26"/>
        <v/>
      </c>
      <c r="E172" t="str">
        <f t="shared" si="27"/>
        <v>2</v>
      </c>
      <c r="F172" t="str">
        <f t="shared" si="28"/>
        <v/>
      </c>
      <c r="G172" t="str">
        <f t="shared" si="29"/>
        <v>2</v>
      </c>
      <c r="H172" t="s">
        <v>54</v>
      </c>
      <c r="I172" t="s">
        <v>656</v>
      </c>
      <c r="J172" s="62">
        <f t="shared" si="30"/>
        <v>3818</v>
      </c>
    </row>
    <row r="173" spans="1:10" ht="14.4" customHeight="1" x14ac:dyDescent="0.3">
      <c r="A173" s="4" t="s">
        <v>677</v>
      </c>
      <c r="B173" s="5">
        <v>1.3979999999999999</v>
      </c>
      <c r="C173" s="8" t="b">
        <f t="shared" si="25"/>
        <v>1</v>
      </c>
      <c r="D173" t="str">
        <f t="shared" si="26"/>
        <v/>
      </c>
      <c r="E173" t="str">
        <f t="shared" si="27"/>
        <v/>
      </c>
      <c r="F173" t="str">
        <f t="shared" si="28"/>
        <v>3</v>
      </c>
      <c r="G173" t="str">
        <f t="shared" si="29"/>
        <v>3</v>
      </c>
      <c r="H173" t="s">
        <v>53</v>
      </c>
      <c r="I173" t="s">
        <v>677</v>
      </c>
      <c r="J173" s="62">
        <f t="shared" si="30"/>
        <v>4364</v>
      </c>
    </row>
    <row r="174" spans="1:10" ht="14.4" customHeight="1" x14ac:dyDescent="0.3">
      <c r="A174" s="4" t="s">
        <v>36</v>
      </c>
      <c r="B174" s="5">
        <v>0.84299999999999997</v>
      </c>
      <c r="C174" s="8" t="b">
        <f t="shared" si="25"/>
        <v>1</v>
      </c>
      <c r="D174" t="str">
        <f t="shared" si="26"/>
        <v/>
      </c>
      <c r="E174" t="str">
        <f t="shared" si="27"/>
        <v>2</v>
      </c>
      <c r="F174" t="str">
        <f t="shared" si="28"/>
        <v/>
      </c>
      <c r="G174" t="str">
        <f t="shared" si="29"/>
        <v>2</v>
      </c>
      <c r="H174" t="s">
        <v>54</v>
      </c>
      <c r="I174" t="s">
        <v>36</v>
      </c>
      <c r="J174" s="62">
        <f t="shared" si="30"/>
        <v>3818</v>
      </c>
    </row>
    <row r="175" spans="1:10" ht="14.4" customHeight="1" x14ac:dyDescent="0.3">
      <c r="A175" s="4" t="s">
        <v>37</v>
      </c>
      <c r="B175" s="5">
        <v>0.99099999999999999</v>
      </c>
      <c r="C175" s="8" t="b">
        <f t="shared" si="25"/>
        <v>1</v>
      </c>
      <c r="D175" t="str">
        <f t="shared" si="26"/>
        <v/>
      </c>
      <c r="E175" t="str">
        <f t="shared" si="27"/>
        <v>2</v>
      </c>
      <c r="F175" t="str">
        <f t="shared" si="28"/>
        <v/>
      </c>
      <c r="G175" t="str">
        <f t="shared" si="29"/>
        <v>2</v>
      </c>
      <c r="H175" t="s">
        <v>54</v>
      </c>
      <c r="I175" t="s">
        <v>37</v>
      </c>
      <c r="J175" s="62">
        <f t="shared" si="30"/>
        <v>3818</v>
      </c>
    </row>
    <row r="176" spans="1:10" ht="14.4" customHeight="1" x14ac:dyDescent="0.3">
      <c r="A176" s="4" t="s">
        <v>676</v>
      </c>
      <c r="B176" s="5">
        <v>0.66500000000000004</v>
      </c>
      <c r="C176" s="8" t="b">
        <f t="shared" ref="C176:C182" si="31">ISNUMBER(B176)</f>
        <v>1</v>
      </c>
      <c r="D176" t="str">
        <f t="shared" ref="D176:D182" si="32">IF(B176&gt;0.48,IF(B176&lt;0.799,"1",""),"")</f>
        <v>1</v>
      </c>
      <c r="E176" t="str">
        <f t="shared" ref="E176:E182" si="33">IF(B176&gt;0.8,IF(B176&lt;0.999,"2",""),"")</f>
        <v/>
      </c>
      <c r="F176" t="str">
        <f t="shared" ref="F176:F182" si="34">IF(B176&gt;=1,IF(B176&lt;1.52,"3",""),"")</f>
        <v/>
      </c>
      <c r="G176" t="str">
        <f t="shared" ref="G176:G182" si="35">CONCATENATE(D176,E176,F176)</f>
        <v>1</v>
      </c>
      <c r="H176" t="s">
        <v>52</v>
      </c>
      <c r="I176" t="s">
        <v>676</v>
      </c>
      <c r="J176" s="62">
        <f t="shared" ref="J176:J182" si="36">VLOOKUP(H176,$I$10:$J$12,2,FALSE)</f>
        <v>3273</v>
      </c>
    </row>
    <row r="177" spans="1:10" ht="14.4" customHeight="1" x14ac:dyDescent="0.3">
      <c r="A177" s="4" t="s">
        <v>38</v>
      </c>
      <c r="B177" s="5">
        <v>1.08</v>
      </c>
      <c r="C177" s="8" t="b">
        <f t="shared" si="31"/>
        <v>1</v>
      </c>
      <c r="D177" t="str">
        <f t="shared" si="32"/>
        <v/>
      </c>
      <c r="E177" t="str">
        <f t="shared" si="33"/>
        <v/>
      </c>
      <c r="F177" t="str">
        <f t="shared" si="34"/>
        <v>3</v>
      </c>
      <c r="G177" t="str">
        <f t="shared" si="35"/>
        <v>3</v>
      </c>
      <c r="H177" t="s">
        <v>53</v>
      </c>
      <c r="I177" t="s">
        <v>38</v>
      </c>
      <c r="J177" s="62">
        <f t="shared" si="36"/>
        <v>4364</v>
      </c>
    </row>
    <row r="178" spans="1:10" ht="14.4" customHeight="1" x14ac:dyDescent="0.3">
      <c r="A178" s="4" t="s">
        <v>39</v>
      </c>
      <c r="B178" s="5">
        <v>0.90200000000000002</v>
      </c>
      <c r="C178" s="8" t="b">
        <f t="shared" si="31"/>
        <v>1</v>
      </c>
      <c r="D178" t="str">
        <f t="shared" si="32"/>
        <v/>
      </c>
      <c r="E178" t="str">
        <f t="shared" si="33"/>
        <v>2</v>
      </c>
      <c r="F178" t="str">
        <f t="shared" si="34"/>
        <v/>
      </c>
      <c r="G178" t="str">
        <f t="shared" si="35"/>
        <v>2</v>
      </c>
      <c r="H178" t="s">
        <v>54</v>
      </c>
      <c r="I178" t="s">
        <v>39</v>
      </c>
      <c r="J178" s="62">
        <f t="shared" si="36"/>
        <v>3818</v>
      </c>
    </row>
    <row r="179" spans="1:10" ht="14.4" customHeight="1" x14ac:dyDescent="0.3">
      <c r="A179" s="4" t="s">
        <v>40</v>
      </c>
      <c r="B179" s="5">
        <v>0.53300000000000003</v>
      </c>
      <c r="C179" s="8" t="b">
        <f t="shared" si="31"/>
        <v>1</v>
      </c>
      <c r="D179" t="str">
        <f t="shared" si="32"/>
        <v>1</v>
      </c>
      <c r="E179" t="str">
        <f t="shared" si="33"/>
        <v/>
      </c>
      <c r="F179" t="str">
        <f t="shared" si="34"/>
        <v/>
      </c>
      <c r="G179" t="str">
        <f t="shared" si="35"/>
        <v>1</v>
      </c>
      <c r="H179" t="s">
        <v>52</v>
      </c>
      <c r="I179" t="s">
        <v>40</v>
      </c>
      <c r="J179" s="62">
        <f t="shared" si="36"/>
        <v>3273</v>
      </c>
    </row>
    <row r="180" spans="1:10" ht="14.4" customHeight="1" x14ac:dyDescent="0.3">
      <c r="A180" s="4" t="s">
        <v>596</v>
      </c>
      <c r="B180" s="5">
        <v>0.81100000000000005</v>
      </c>
      <c r="C180" s="8" t="b">
        <f t="shared" si="31"/>
        <v>1</v>
      </c>
      <c r="D180" t="str">
        <f t="shared" si="32"/>
        <v/>
      </c>
      <c r="E180" t="str">
        <f t="shared" si="33"/>
        <v>2</v>
      </c>
      <c r="F180" t="str">
        <f t="shared" si="34"/>
        <v/>
      </c>
      <c r="G180" t="str">
        <f t="shared" si="35"/>
        <v>2</v>
      </c>
      <c r="H180" t="s">
        <v>54</v>
      </c>
      <c r="I180" t="s">
        <v>596</v>
      </c>
      <c r="J180" s="62">
        <f t="shared" si="36"/>
        <v>3818</v>
      </c>
    </row>
    <row r="181" spans="1:10" ht="14.4" customHeight="1" x14ac:dyDescent="0.3">
      <c r="A181" s="4" t="s">
        <v>679</v>
      </c>
      <c r="B181" s="5">
        <v>0.77400000000000002</v>
      </c>
      <c r="C181" s="8" t="b">
        <f t="shared" si="31"/>
        <v>1</v>
      </c>
      <c r="D181" t="str">
        <f t="shared" si="32"/>
        <v>1</v>
      </c>
      <c r="E181" t="str">
        <f t="shared" si="33"/>
        <v/>
      </c>
      <c r="F181" t="str">
        <f t="shared" si="34"/>
        <v/>
      </c>
      <c r="G181" t="str">
        <f t="shared" si="35"/>
        <v>1</v>
      </c>
      <c r="H181" t="s">
        <v>52</v>
      </c>
      <c r="I181" t="s">
        <v>679</v>
      </c>
      <c r="J181" s="62">
        <f t="shared" si="36"/>
        <v>3273</v>
      </c>
    </row>
    <row r="182" spans="1:10" ht="14.4" customHeight="1" x14ac:dyDescent="0.3">
      <c r="A182" s="4" t="s">
        <v>41</v>
      </c>
      <c r="B182" s="5">
        <v>0.91800000000000004</v>
      </c>
      <c r="C182" s="8" t="b">
        <f t="shared" si="31"/>
        <v>1</v>
      </c>
      <c r="D182" t="str">
        <f t="shared" si="32"/>
        <v/>
      </c>
      <c r="E182" t="str">
        <f t="shared" si="33"/>
        <v>2</v>
      </c>
      <c r="F182" t="str">
        <f t="shared" si="34"/>
        <v/>
      </c>
      <c r="G182" t="str">
        <f t="shared" si="35"/>
        <v>2</v>
      </c>
      <c r="H182" t="s">
        <v>54</v>
      </c>
      <c r="I182" t="s">
        <v>41</v>
      </c>
      <c r="J182" s="62">
        <f t="shared" si="36"/>
        <v>3818</v>
      </c>
    </row>
  </sheetData>
  <sortState xmlns:xlrd2="http://schemas.microsoft.com/office/spreadsheetml/2017/richdata2" ref="A16:J182">
    <sortCondition ref="A16:A182"/>
  </sortState>
  <mergeCells count="1">
    <mergeCell ref="L15:N15"/>
  </mergeCells>
  <hyperlinks>
    <hyperlink ref="A9" location="_ftn1" display="_ftn1" xr:uid="{73614739-D29A-4CCD-B6B9-3A1F77C67D57}"/>
  </hyperlink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15OPMSMT0001-78-27792</_dlc_DocId>
    <_dlc_DocIdUrl xmlns="0104a4cd-1400-468e-be1b-c7aad71d7d5a">
      <Url>https://op.msmt.cz/_layouts/15/DocIdRedir.aspx?ID=15OPMSMT0001-78-27792</Url>
      <Description>15OPMSMT0001-78-27792</Description>
    </_dlc_DocIdUrl>
  </documentManagement>
</p:properties>
</file>

<file path=customXml/itemProps1.xml><?xml version="1.0" encoding="utf-8"?>
<ds:datastoreItem xmlns:ds="http://schemas.openxmlformats.org/officeDocument/2006/customXml" ds:itemID="{0E377146-F802-4D84-9A66-40969A305F80}">
  <ds:schemaRefs>
    <ds:schemaRef ds:uri="http://schemas.microsoft.com/sharepoint/v3/contenttype/forms"/>
  </ds:schemaRefs>
</ds:datastoreItem>
</file>

<file path=customXml/itemProps2.xml><?xml version="1.0" encoding="utf-8"?>
<ds:datastoreItem xmlns:ds="http://schemas.openxmlformats.org/officeDocument/2006/customXml" ds:itemID="{9DDDD9D3-81C4-4224-8EE5-59B2AD510E8D}">
  <ds:schemaRefs>
    <ds:schemaRef ds:uri="http://schemas.microsoft.com/sharepoint/events"/>
  </ds:schemaRefs>
</ds:datastoreItem>
</file>

<file path=customXml/itemProps3.xml><?xml version="1.0" encoding="utf-8"?>
<ds:datastoreItem xmlns:ds="http://schemas.openxmlformats.org/officeDocument/2006/customXml" ds:itemID="{C160E2A1-95C0-4832-9500-2EC3329ECA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856CF5-0D73-4E0B-B43A-5A0549730A06}">
  <ds:schemaRefs>
    <ds:schemaRef ds:uri="http://schemas.microsoft.com/office/2006/metadata/properties"/>
    <ds:schemaRef ds:uri="http://schemas.microsoft.com/office/infopath/2007/PartnerControls"/>
    <ds:schemaRef ds:uri="0104a4cd-1400-468e-be1b-c7aad71d7d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Obecné informace</vt:lpstr>
      <vt:lpstr>Příjezdy</vt:lpstr>
      <vt:lpstr>Výjezdy</vt:lpstr>
      <vt:lpstr>Supporting data</vt:lpstr>
      <vt:lpstr>'Supporting data'!_ftnref1</vt:lpstr>
    </vt:vector>
  </TitlesOfParts>
  <Company>MSMT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Švaříčková Petra</dc:creator>
  <dc:description>Po úpravě</dc:description>
  <cp:lastModifiedBy>Janoušek Petr</cp:lastModifiedBy>
  <cp:lastPrinted>2023-08-16T12:07:52Z</cp:lastPrinted>
  <dcterms:created xsi:type="dcterms:W3CDTF">2022-06-29T08:00:32Z</dcterms:created>
  <dcterms:modified xsi:type="dcterms:W3CDTF">2023-08-31T07:43:12Z</dcterms:modified>
  <cp:version>1.1</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93ff8254-d91e-43ff-a021-caec24f48dab</vt:lpwstr>
  </property>
</Properties>
</file>