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anousekp\Desktop\Vzory příloh k žádosti o podporu\"/>
    </mc:Choice>
  </mc:AlternateContent>
  <xr:revisionPtr revIDLastSave="0" documentId="8_{8DE335AE-1E12-4487-A4AE-2A4A07BFE46F}"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108" yWindow="-108" windowWidth="23256" windowHeight="12576"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<sst xmlns="http://schemas.openxmlformats.org/spreadsheetml/2006/main" count="48" uniqueCount="41">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</sst>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6</v>
      </c>
      <c r="C11" s="35"/>
      <c r="D11" s="35"/>
      <c r="E11" s="41" t="s">
        <v>37</v>
      </c>
      <c r="F11" s="41"/>
      <c r="G11" s="41"/>
      <c r="H11" s="41"/>
      <c r="I11" s="35" t="s">
        <v>7</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14</v>
      </c>
      <c r="D16" s="32"/>
      <c r="E16" s="32"/>
      <c r="F16" s="32"/>
      <c r="G16" s="32"/>
      <c r="H16" s="32"/>
      <c r="I16" s="32"/>
      <c r="J16" s="32"/>
      <c r="K16" s="32"/>
      <c r="L16" s="32"/>
      <c r="M16" s="32"/>
      <c r="N16" s="32"/>
      <c r="O16" s="32"/>
      <c r="P16" s="33"/>
    </row>
    <row r="17" spans="2:16" s="2" customFormat="1" ht="36" customHeight="1" x14ac:dyDescent="0.35">
      <c r="B17" s="3" t="s">
        <v>2</v>
      </c>
      <c r="C17" s="31" t="s">
        <v>13</v>
      </c>
      <c r="D17" s="32"/>
      <c r="E17" s="32"/>
      <c r="F17" s="32"/>
      <c r="G17" s="32"/>
      <c r="H17" s="32"/>
      <c r="I17" s="32"/>
      <c r="J17" s="32"/>
      <c r="K17" s="32"/>
      <c r="L17" s="32"/>
      <c r="M17" s="32"/>
      <c r="N17" s="32"/>
      <c r="O17" s="32"/>
      <c r="P17" s="33"/>
    </row>
    <row r="18" spans="2:16" s="2" customFormat="1" ht="35.4" customHeight="1" x14ac:dyDescent="0.3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6" t="s">
        <v>35</v>
      </c>
      <c r="C4" s="47"/>
      <c r="D4" s="47"/>
      <c r="E4" s="48"/>
    </row>
    <row r="5" spans="2:5" ht="15" thickBot="1" x14ac:dyDescent="0.35"/>
    <row r="6" spans="2:5" ht="15" thickBot="1" x14ac:dyDescent="0.35">
      <c r="B6" s="15" t="s">
        <v>11</v>
      </c>
      <c r="C6" s="45"/>
      <c r="D6" s="45"/>
      <c r="E6" s="45"/>
    </row>
    <row r="7" spans="2:5" ht="15" thickBot="1" x14ac:dyDescent="0.35">
      <c r="B7" s="15" t="s">
        <v>23</v>
      </c>
      <c r="C7" s="45"/>
      <c r="D7" s="45"/>
      <c r="E7" s="45"/>
    </row>
    <row r="8" spans="2:5" ht="15" thickBot="1" x14ac:dyDescent="0.35">
      <c r="B8" s="15" t="s">
        <v>19</v>
      </c>
      <c r="C8" s="49" t="str">
        <f>'Základní informace'!E11</f>
        <v>2.0</v>
      </c>
      <c r="D8" s="49"/>
      <c r="E8" s="49"/>
    </row>
    <row r="9" spans="2:5" ht="15" thickBot="1" x14ac:dyDescent="0.35"/>
    <row r="10" spans="2:5" ht="67.8" thickBot="1" x14ac:dyDescent="0.35">
      <c r="B10" s="16" t="s">
        <v>20</v>
      </c>
      <c r="C10" s="19" t="s">
        <v>21</v>
      </c>
      <c r="D10" s="19" t="s">
        <v>22</v>
      </c>
      <c r="E10" s="19" t="s">
        <v>24</v>
      </c>
    </row>
    <row r="11" spans="2:5" ht="16.8" x14ac:dyDescent="0.3">
      <c r="B11" s="17" t="s">
        <v>9</v>
      </c>
      <c r="C11" s="13"/>
      <c r="D11" s="42">
        <f>ROUND(C11*'Základní data ŘO'!G4+C12*'Základní data ŘO'!G5+C13*'Základní data ŘO'!G6,0)</f>
        <v>0</v>
      </c>
      <c r="E11" s="42">
        <f>C7*D11</f>
        <v>0</v>
      </c>
    </row>
    <row r="12" spans="2:5" ht="16.8" x14ac:dyDescent="0.3">
      <c r="B12" s="17" t="s">
        <v>10</v>
      </c>
      <c r="C12" s="13"/>
      <c r="D12" s="43"/>
      <c r="E12" s="43"/>
    </row>
    <row r="13" spans="2:5" ht="17.399999999999999" thickBot="1" x14ac:dyDescent="0.35">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x14ac:dyDescent="0.3">
      <c r="A1" s="6" t="s">
        <v>40</v>
      </c>
    </row>
    <row r="2" spans="1:19" s="7" customFormat="1" x14ac:dyDescent="0.3">
      <c r="A2" s="54" t="s">
        <v>26</v>
      </c>
      <c r="B2" s="54"/>
      <c r="C2" s="54"/>
      <c r="D2" s="54"/>
      <c r="E2" s="54"/>
      <c r="F2" s="54"/>
      <c r="G2" s="54"/>
      <c r="I2" s="9"/>
      <c r="N2" s="9"/>
      <c r="S2" s="9"/>
    </row>
    <row r="3" spans="1:19" s="6" customFormat="1" ht="86.4" x14ac:dyDescent="0.3">
      <c r="A3" s="20" t="s">
        <v>27</v>
      </c>
      <c r="B3" s="20" t="s">
        <v>28</v>
      </c>
      <c r="C3" s="20" t="s">
        <v>29</v>
      </c>
      <c r="D3" s="20" t="s">
        <v>31</v>
      </c>
      <c r="E3" s="21" t="s">
        <v>32</v>
      </c>
      <c r="F3" s="20" t="s">
        <v>33</v>
      </c>
      <c r="G3" s="20" t="s">
        <v>34</v>
      </c>
      <c r="I3" s="10"/>
      <c r="N3" s="10"/>
      <c r="S3" s="10"/>
    </row>
    <row r="4" spans="1:19" x14ac:dyDescent="0.3">
      <c r="A4" s="20" t="s">
        <v>9</v>
      </c>
      <c r="B4" s="22">
        <v>2422</v>
      </c>
      <c r="C4" s="22" t="s">
        <v>30</v>
      </c>
      <c r="D4" s="12">
        <v>88955.402100000007</v>
      </c>
      <c r="E4" s="12">
        <v>61778.459900000002</v>
      </c>
      <c r="F4" s="23">
        <f t="shared" ref="F4:F5" si="0">D4*$B$12+E4*$B$13</f>
        <v>82030.717227440007</v>
      </c>
      <c r="G4" s="23">
        <f>F4*(1+$B$14)</f>
        <v>109757.09965031473</v>
      </c>
    </row>
    <row r="5" spans="1:19" x14ac:dyDescent="0.3">
      <c r="A5" s="20" t="s">
        <v>10</v>
      </c>
      <c r="B5" s="22">
        <v>2411</v>
      </c>
      <c r="C5" s="22" t="s">
        <v>30</v>
      </c>
      <c r="D5" s="12">
        <v>83309.1685</v>
      </c>
      <c r="E5" s="12">
        <v>52852.4905</v>
      </c>
      <c r="F5" s="23">
        <f t="shared" si="0"/>
        <v>75548.806945599994</v>
      </c>
      <c r="G5" s="23">
        <f>F5*(1+$B$14)</f>
        <v>101084.3036932128</v>
      </c>
    </row>
    <row r="6" spans="1:19" x14ac:dyDescent="0.3">
      <c r="A6" s="50" t="s">
        <v>8</v>
      </c>
      <c r="B6" s="22">
        <v>3343</v>
      </c>
      <c r="C6" s="22" t="s">
        <v>30</v>
      </c>
      <c r="D6" s="12">
        <v>51608.449200000003</v>
      </c>
      <c r="E6" s="12">
        <v>45290.033000000003</v>
      </c>
      <c r="F6" s="51">
        <f>AVERAGE(D6:D8)*$B$12+AVERAGE(E6:E8)*$B$13</f>
        <v>42982.726538533338</v>
      </c>
      <c r="G6" s="51">
        <f>F6*(1+$B$14)</f>
        <v>57510.888108557607</v>
      </c>
    </row>
    <row r="7" spans="1:19" x14ac:dyDescent="0.3">
      <c r="A7" s="50"/>
      <c r="B7" s="22">
        <v>4110</v>
      </c>
      <c r="C7" s="22" t="s">
        <v>30</v>
      </c>
      <c r="D7" s="12">
        <v>35411.365299999998</v>
      </c>
      <c r="E7" s="12">
        <v>42116.076300000001</v>
      </c>
      <c r="F7" s="52"/>
      <c r="G7" s="52"/>
    </row>
    <row r="8" spans="1:19" x14ac:dyDescent="0.3">
      <c r="A8" s="50"/>
      <c r="B8" s="22">
        <v>4120</v>
      </c>
      <c r="C8" s="22" t="s">
        <v>30</v>
      </c>
      <c r="D8" s="12">
        <v>42095.107000000004</v>
      </c>
      <c r="E8" s="12">
        <v>41054.409200000002</v>
      </c>
      <c r="F8" s="53"/>
      <c r="G8" s="53"/>
    </row>
    <row r="9" spans="1:19" x14ac:dyDescent="0.3">
      <c r="A9" s="6" t="s">
        <v>39</v>
      </c>
    </row>
    <row r="11" spans="1:19" x14ac:dyDescent="0.3">
      <c r="A11" s="24" t="s">
        <v>16</v>
      </c>
      <c r="B11" s="24"/>
    </row>
    <row r="12" spans="1:19" x14ac:dyDescent="0.3">
      <c r="A12" s="25" t="s">
        <v>17</v>
      </c>
      <c r="B12" s="26">
        <v>0.74519999999999997</v>
      </c>
    </row>
    <row r="13" spans="1:19" x14ac:dyDescent="0.3">
      <c r="A13" s="25" t="s">
        <v>18</v>
      </c>
      <c r="B13" s="26">
        <v>0.25480000000000003</v>
      </c>
    </row>
    <row r="14" spans="1:19" x14ac:dyDescent="0.3">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15OPMSMT0001-78-24561</_dlc_DocId>
    <_dlc_DocIdUrl xmlns="0104a4cd-1400-468e-be1b-c7aad71d7d5a">
      <Url>https://op.msmt.cz/_layouts/15/DocIdRedir.aspx?ID=15OPMSMT0001-78-24561</Url>
      <Description>15OPMSMT0001-78-24561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54EB03D9-358B-4AFD-B116-D969D9DBC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2023-06-26T04:53:36Z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063ae969-5243-406f-a345-e98ac3ed5156</vt:lpwstr>
  </property>
</Properties>
</file>