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anousekp\Desktop\Výzva\"/>
    </mc:Choice>
  </mc:AlternateContent>
  <xr:revisionPtr revIDLastSave="0" documentId="8_{F685EC96-2C3C-4A3E-B2DE-81A13B51470A}" xr6:coauthVersionLast="47" xr6:coauthVersionMax="47" xr10:uidLastSave="{00000000-0000-0000-0000-000000000000}"/>
  <bookViews>
    <workbookView xWindow="28680" yWindow="-120" windowWidth="29040" windowHeight="17640" activeTab="1"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3" l="1"/>
  <c r="G6" i="3" s="1"/>
  <c r="F4" i="3"/>
  <c r="G4" i="3" s="1"/>
  <c r="F5" i="3"/>
  <c r="G5" i="3" s="1"/>
  <c r="F3" i="3"/>
  <c r="G3" i="3" s="1"/>
  <c r="D11" i="2" s="1"/>
  <c r="C8" i="2"/>
  <c r="E11" i="2" l="1"/>
</calcChain>
</file>

<file path=xl/sharedStrings.xml><?xml version="1.0" encoding="utf-8"?>
<sst xmlns="http://schemas.openxmlformats.org/spreadsheetml/2006/main" count="50" uniqueCount="42">
  <si>
    <t>POSTUP:</t>
  </si>
  <si>
    <t>1.</t>
  </si>
  <si>
    <t>2.</t>
  </si>
  <si>
    <t>3.</t>
  </si>
  <si>
    <t xml:space="preserve">KALKULAČKA JEDNORÁZOVÉ ČÁSTKY (b1)      </t>
  </si>
  <si>
    <t>Povinná příloha žádosti o podporu při stanovení osobních výdajů na administrativní tým dle Pravidel pro žadatele a příjemce, kap. 5.9.1, bodu b1)</t>
  </si>
  <si>
    <t>1.0</t>
  </si>
  <si>
    <t>VERZE:</t>
  </si>
  <si>
    <t>DATA ISPV ZA OBDOBÍ:</t>
  </si>
  <si>
    <t>Hlavní manažer projektu</t>
  </si>
  <si>
    <t>Administrativní pracovník</t>
  </si>
  <si>
    <t>Projektový manažer</t>
  </si>
  <si>
    <t>Finanční manažer projektu</t>
  </si>
  <si>
    <t>Název projektu</t>
  </si>
  <si>
    <t>Vyplňují se pouze bílé buňky.</t>
  </si>
  <si>
    <t>rok 2021</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</si>
  <si>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Hlavní manažer projektu,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</si>
  <si>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</si>
  <si>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</si>
  <si>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</si>
  <si>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</si>
  <si>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</si>
  <si>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</si>
  <si>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</si>
  <si>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</si>
  <si>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</si>
  <si>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</si>
  <si>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</si>
  <si>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</si>
  <si>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</si>
  <si>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</si>
  <si>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</si>
  <si>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</si>
  <si>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</si>
  <si>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9. decil</t>
  </si>
  <si>
    <t>3. kvartil</t>
  </si>
  <si>
    <t>Hrubá mzda dle ISPV (sazba za 1,0 úvazek za kalendářní měsíc)</t>
  </si>
  <si>
    <t>Hrubý plat dle ISPV (sazba za 1,0 úvazek za kalendářní měsíc)</t>
  </si>
  <si>
    <t>Zdroj dat: ISPV za rok 2021</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</si>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</sst>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3"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b/>
      <sz val="16"/>
      <color theme="1"/>
      <name val="Calibri"/>
      <family val="2"/>
      <charset val="238"/>
      <scheme val="minor"/>
    </font>
    <font>
      <b/>
      <sz val="11"/>
      <color theme="1"/>
      <name val="Segoe UI"/>
      <family val="2"/>
      <charset val="238"/>
    </font>
    <font>
      <sz val="11"/>
      <color theme="1"/>
      <name val="Segoe UI"/>
      <family val="2"/>
      <charset val="238"/>
    </font>
    <font>
      <sz val="1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8"/>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10" fontId="0" fillId="0" borderId="0" xfId="0" applyNumberFormat="1"/>
    <xf numFmtId="164" fontId="1" fillId="5" borderId="10" xfId="0" applyNumberFormat="1" applyFont="1" applyFill="1" applyBorder="1" applyAlignment="1" applyProtection="1">
      <alignment horizontal="center" vertical="center"/>
      <protection hidden="1"/>
    </xf>
    <xf numFmtId="0" fontId="11" fillId="4" borderId="15" xfId="0" applyFont="1" applyFill="1" applyBorder="1" applyAlignment="1" applyProtection="1">
      <alignment vertical="center" wrapText="1"/>
      <protection hidden="1"/>
    </xf>
    <xf numFmtId="164" fontId="10" fillId="5" borderId="18" xfId="0" applyNumberFormat="1" applyFont="1" applyFill="1" applyBorder="1" applyAlignment="1" applyProtection="1">
      <alignment horizontal="center" vertical="center"/>
      <protection hidden="1"/>
    </xf>
    <xf numFmtId="164" fontId="10" fillId="5" borderId="19" xfId="0" applyNumberFormat="1" applyFont="1" applyFill="1" applyBorder="1" applyAlignment="1" applyProtection="1">
      <alignment horizontal="center" vertical="center" wrapText="1"/>
      <protection hidden="1"/>
    </xf>
    <xf numFmtId="0" fontId="11" fillId="4" borderId="14" xfId="0" applyFont="1" applyFill="1" applyBorder="1" applyAlignment="1" applyProtection="1">
      <alignment vertical="center" wrapText="1"/>
      <protection hidden="1"/>
    </xf>
    <xf numFmtId="0" fontId="11" fillId="4" borderId="20" xfId="0" applyFont="1" applyFill="1" applyBorder="1" applyAlignment="1" applyProtection="1">
      <alignment vertical="center" wrapText="1"/>
      <protection hidden="1"/>
    </xf>
    <xf numFmtId="0" fontId="12" fillId="2" borderId="0" xfId="0" applyFont="1" applyFill="1"/>
    <xf numFmtId="0" fontId="0" fillId="0" borderId="8" xfId="0" applyBorder="1"/>
    <xf numFmtId="44" fontId="0" fillId="0" borderId="8" xfId="0" applyNumberFormat="1" applyBorder="1"/>
    <xf numFmtId="0" fontId="0" fillId="5" borderId="8" xfId="0" applyFill="1" applyBorder="1" applyAlignment="1">
      <alignment wrapText="1"/>
    </xf>
    <xf numFmtId="44" fontId="0" fillId="5" borderId="8" xfId="0" applyNumberFormat="1" applyFill="1" applyBorder="1" applyAlignment="1">
      <alignment wrapText="1"/>
    </xf>
    <xf numFmtId="0" fontId="0" fillId="4" borderId="8" xfId="0" applyFill="1" applyBorder="1" applyAlignment="1">
      <alignment wrapText="1"/>
    </xf>
    <xf numFmtId="4" fontId="0" fillId="0" borderId="12" xfId="0" applyNumberFormat="1" applyBorder="1" applyProtection="1">
      <protection locked="0"/>
    </xf>
    <xf numFmtId="4" fontId="0" fillId="0" borderId="13" xfId="0" applyNumberFormat="1" applyBorder="1" applyProtection="1">
      <protection locked="0"/>
    </xf>
    <xf numFmtId="4" fontId="0" fillId="0" borderId="21" xfId="0" applyNumberFormat="1" applyBorder="1" applyProtection="1">
      <protection locked="0"/>
    </xf>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0" fontId="0" fillId="0" borderId="11" xfId="0" applyBorder="1" applyAlignment="1" applyProtection="1">
      <alignment horizontal="left"/>
      <protection locked="0"/>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0" fillId="4" borderId="11" xfId="0" applyFill="1" applyBorder="1" applyAlignment="1">
      <alignment horizontal="left"/>
    </xf>
    <xf numFmtId="165" fontId="1" fillId="4" borderId="19"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4" borderId="17" xfId="0" applyNumberFormat="1" applyFont="1" applyFill="1" applyBorder="1" applyAlignment="1">
      <alignment horizontal="right" vertical="center"/>
    </xf>
    <xf numFmtId="0" fontId="0" fillId="4" borderId="8" xfId="0" applyFill="1" applyBorder="1" applyAlignment="1">
      <alignment horizontal="left" wrapText="1"/>
    </xf>
    <xf numFmtId="44" fontId="0" fillId="0" borderId="22" xfId="0" applyNumberFormat="1" applyBorder="1" applyAlignment="1">
      <alignment horizontal="left"/>
    </xf>
    <xf numFmtId="44" fontId="0" fillId="0" borderId="23" xfId="0" applyNumberFormat="1" applyBorder="1" applyAlignment="1">
      <alignment horizontal="left"/>
    </xf>
    <xf numFmtId="44" fontId="0" fillId="0" borderId="24" xfId="0" applyNumberFormat="1" applyBorder="1" applyAlignment="1">
      <alignment horizontal="left"/>
    </xf>
    <xf numFmtId="0" fontId="1" fillId="0" borderId="26"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zoomScale="90" zoomScaleNormal="90" workbookViewId="0">
      <selection activeCell="B8" sqref="B8:P9"/>
    </sheetView>
  </sheetViews>
  <sheetFormatPr defaultColWidth="8.88671875" defaultRowHeight="14.4" x14ac:dyDescent="0.3"/>
  <sheetData>
    <row r="1" spans="2:16" s="1" customFormat="1" ht="13.8" x14ac:dyDescent="0.25"/>
    <row r="2" spans="2:16" s="1" customFormat="1" ht="13.8" x14ac:dyDescent="0.25">
      <c r="B2" s="27"/>
      <c r="C2" s="27"/>
      <c r="D2" s="27"/>
      <c r="E2" s="27"/>
      <c r="F2" s="27"/>
      <c r="G2" s="27"/>
      <c r="H2" s="27"/>
      <c r="I2" s="27"/>
      <c r="J2" s="27"/>
      <c r="K2" s="27"/>
      <c r="L2" s="27"/>
      <c r="M2" s="27"/>
      <c r="N2" s="27"/>
      <c r="O2" s="27"/>
      <c r="P2" s="27"/>
    </row>
    <row r="3" spans="2:16" s="1" customFormat="1" ht="13.8" x14ac:dyDescent="0.25">
      <c r="B3" s="27"/>
      <c r="C3" s="27"/>
      <c r="D3" s="27"/>
      <c r="E3" s="27"/>
      <c r="F3" s="27"/>
      <c r="G3" s="27"/>
      <c r="H3" s="27"/>
      <c r="I3" s="27"/>
      <c r="J3" s="27"/>
      <c r="K3" s="27"/>
      <c r="L3" s="27"/>
      <c r="M3" s="27"/>
      <c r="N3" s="27"/>
      <c r="O3" s="27"/>
      <c r="P3" s="27"/>
    </row>
    <row r="4" spans="2:16" s="1" customFormat="1" ht="13.8" x14ac:dyDescent="0.25">
      <c r="B4" s="27"/>
      <c r="C4" s="27"/>
      <c r="D4" s="27"/>
      <c r="E4" s="27"/>
      <c r="F4" s="27"/>
      <c r="G4" s="27"/>
      <c r="H4" s="27"/>
      <c r="I4" s="27"/>
      <c r="J4" s="27"/>
      <c r="K4" s="27"/>
      <c r="L4" s="27"/>
      <c r="M4" s="27"/>
      <c r="N4" s="27"/>
      <c r="O4" s="27"/>
      <c r="P4" s="27"/>
    </row>
    <row r="5" spans="2:16" s="1" customFormat="1" ht="13.8" x14ac:dyDescent="0.25"/>
    <row r="6" spans="2:16" s="1" customFormat="1" ht="15.75" customHeight="1" x14ac:dyDescent="0.25">
      <c r="H6" s="27"/>
      <c r="I6" s="27"/>
      <c r="J6" s="27"/>
      <c r="K6" s="27"/>
      <c r="L6" s="27"/>
    </row>
    <row r="7" spans="2:16" s="1" customFormat="1" ht="39.6" x14ac:dyDescent="0.25">
      <c r="B7" s="36" t="s">
        <v>4</v>
      </c>
      <c r="C7" s="36"/>
      <c r="D7" s="36"/>
      <c r="E7" s="36"/>
      <c r="F7" s="36"/>
      <c r="G7" s="36"/>
      <c r="H7" s="36"/>
      <c r="I7" s="36"/>
      <c r="J7" s="36"/>
      <c r="K7" s="36"/>
      <c r="L7" s="36"/>
      <c r="M7" s="36"/>
      <c r="N7" s="36"/>
      <c r="O7" s="36"/>
      <c r="P7" s="36"/>
    </row>
    <row r="8" spans="2:16" s="1" customFormat="1" ht="20.399999999999999" customHeight="1" x14ac:dyDescent="0.25">
      <c r="B8" s="34" t="s">
        <v>5</v>
      </c>
      <c r="C8" s="34"/>
      <c r="D8" s="34"/>
      <c r="E8" s="34"/>
      <c r="F8" s="34"/>
      <c r="G8" s="34"/>
      <c r="H8" s="34"/>
      <c r="I8" s="34"/>
      <c r="J8" s="34"/>
      <c r="K8" s="34"/>
      <c r="L8" s="34"/>
      <c r="M8" s="34"/>
      <c r="N8" s="34"/>
      <c r="O8" s="34"/>
      <c r="P8" s="34"/>
    </row>
    <row r="9" spans="2:16" s="1" customFormat="1" ht="15" customHeight="1" x14ac:dyDescent="0.25">
      <c r="B9" s="34"/>
      <c r="C9" s="34"/>
      <c r="D9" s="34"/>
      <c r="E9" s="34"/>
      <c r="F9" s="34"/>
      <c r="G9" s="34"/>
      <c r="H9" s="34"/>
      <c r="I9" s="34"/>
      <c r="J9" s="34"/>
      <c r="K9" s="34"/>
      <c r="L9" s="34"/>
      <c r="M9" s="34"/>
      <c r="N9" s="34"/>
      <c r="O9" s="34"/>
      <c r="P9" s="34"/>
    </row>
    <row r="10" spans="2:16" s="1" customFormat="1" ht="15" customHeight="1" x14ac:dyDescent="0.25">
      <c r="B10" s="4"/>
      <c r="C10" s="4"/>
      <c r="D10" s="4"/>
      <c r="E10" s="4"/>
      <c r="F10" s="4"/>
      <c r="G10" s="4"/>
      <c r="H10" s="4"/>
      <c r="I10" s="4"/>
      <c r="J10" s="4"/>
      <c r="K10" s="4"/>
      <c r="L10" s="4"/>
      <c r="M10" s="4"/>
      <c r="N10" s="4"/>
      <c r="O10" s="4"/>
      <c r="P10" s="4"/>
    </row>
    <row r="11" spans="2:16" s="1" customFormat="1" ht="15" customHeight="1" x14ac:dyDescent="0.4">
      <c r="B11" s="35" t="s">
        <v>7</v>
      </c>
      <c r="C11" s="35"/>
      <c r="D11" s="35"/>
      <c r="E11" s="41" t="s">
        <v>6</v>
      </c>
      <c r="F11" s="41"/>
      <c r="G11" s="41"/>
      <c r="H11" s="41"/>
      <c r="I11" s="35" t="s">
        <v>8</v>
      </c>
      <c r="J11" s="35"/>
      <c r="K11" s="35"/>
      <c r="L11" s="28" t="s">
        <v>15</v>
      </c>
      <c r="M11" s="29"/>
      <c r="N11" s="29"/>
      <c r="O11" s="29"/>
      <c r="P11" s="30"/>
    </row>
    <row r="12" spans="2:16" s="1" customFormat="1" ht="15" customHeight="1" x14ac:dyDescent="0.25">
      <c r="I12" s="4"/>
      <c r="J12" s="4"/>
      <c r="K12" s="4"/>
      <c r="L12" s="4"/>
      <c r="M12" s="4"/>
      <c r="N12" s="4"/>
      <c r="O12" s="4"/>
      <c r="P12" s="4"/>
    </row>
    <row r="13" spans="2:16" s="1" customFormat="1" ht="366" customHeight="1" x14ac:dyDescent="0.25">
      <c r="B13" s="37" t="s">
        <v>16</v>
      </c>
      <c r="C13" s="37"/>
      <c r="D13" s="37"/>
      <c r="E13" s="37"/>
      <c r="F13" s="37"/>
      <c r="G13" s="37"/>
      <c r="H13" s="37"/>
      <c r="I13" s="37"/>
      <c r="J13" s="37"/>
      <c r="K13" s="37"/>
      <c r="L13" s="37"/>
      <c r="M13" s="37"/>
      <c r="N13" s="37"/>
      <c r="O13" s="37"/>
      <c r="P13" s="37"/>
    </row>
    <row r="14" spans="2:16" s="1" customFormat="1" ht="15" customHeight="1" x14ac:dyDescent="0.25">
      <c r="I14" s="4"/>
      <c r="J14" s="4"/>
      <c r="K14" s="4"/>
      <c r="L14" s="4"/>
      <c r="M14" s="4"/>
      <c r="N14" s="4"/>
      <c r="O14" s="4"/>
      <c r="P14" s="4"/>
    </row>
    <row r="15" spans="2:16" s="1" customFormat="1" ht="24.6" x14ac:dyDescent="0.25">
      <c r="B15" s="38" t="s">
        <v>0</v>
      </c>
      <c r="C15" s="39"/>
      <c r="D15" s="39"/>
      <c r="E15" s="39"/>
      <c r="F15" s="39"/>
      <c r="G15" s="39"/>
      <c r="H15" s="39"/>
      <c r="I15" s="39"/>
      <c r="J15" s="39"/>
      <c r="K15" s="39"/>
      <c r="L15" s="39"/>
      <c r="M15" s="39"/>
      <c r="N15" s="39"/>
      <c r="O15" s="39"/>
      <c r="P15" s="40"/>
    </row>
    <row r="16" spans="2:16" s="2" customFormat="1" ht="36" customHeight="1" x14ac:dyDescent="0.35">
      <c r="B16" s="3" t="s">
        <v>1</v>
      </c>
      <c r="C16" s="31" t="s">
        <v>18</v>
      </c>
      <c r="D16" s="32"/>
      <c r="E16" s="32"/>
      <c r="F16" s="32"/>
      <c r="G16" s="32"/>
      <c r="H16" s="32"/>
      <c r="I16" s="32"/>
      <c r="J16" s="32"/>
      <c r="K16" s="32"/>
      <c r="L16" s="32"/>
      <c r="M16" s="32"/>
      <c r="N16" s="32"/>
      <c r="O16" s="32"/>
      <c r="P16" s="33"/>
    </row>
    <row r="17" spans="2:16" s="2" customFormat="1" ht="36" customHeight="1" x14ac:dyDescent="0.35">
      <c r="B17" s="3" t="s">
        <v>2</v>
      </c>
      <c r="C17" s="31" t="s">
        <v>17</v>
      </c>
      <c r="D17" s="32"/>
      <c r="E17" s="32"/>
      <c r="F17" s="32"/>
      <c r="G17" s="32"/>
      <c r="H17" s="32"/>
      <c r="I17" s="32"/>
      <c r="J17" s="32"/>
      <c r="K17" s="32"/>
      <c r="L17" s="32"/>
      <c r="M17" s="32"/>
      <c r="N17" s="32"/>
      <c r="O17" s="32"/>
      <c r="P17" s="33"/>
    </row>
    <row r="18" spans="2:16" s="2" customFormat="1" ht="36" customHeight="1" x14ac:dyDescent="0.35">
      <c r="B18" s="3" t="s">
        <v>3</v>
      </c>
      <c r="C18" s="31" t="s">
        <v>19</v>
      </c>
      <c r="D18" s="32"/>
      <c r="E18" s="32"/>
      <c r="F18" s="32"/>
      <c r="G18" s="32"/>
      <c r="H18" s="32"/>
      <c r="I18" s="32"/>
      <c r="J18" s="32"/>
      <c r="K18" s="32"/>
      <c r="L18" s="32"/>
      <c r="M18" s="32"/>
      <c r="N18" s="32"/>
      <c r="O18" s="32"/>
      <c r="P18" s="33"/>
    </row>
  </sheetData>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4"/>
  <sheetViews>
    <sheetView showGridLines="0" tabSelected="1" workbookViewId="0">
      <selection activeCell="C11" sqref="C11"/>
    </sheetView>
  </sheetViews>
  <sheetFormatPr defaultColWidth="8.88671875" defaultRowHeight="14.4" x14ac:dyDescent="0.3"/>
  <cols>
    <col min="1" max="1" width="2.6640625" style="5" customWidth="1"/>
    <col min="2" max="2" width="45.44140625" style="5" customWidth="1"/>
    <col min="3" max="3" width="32.88671875" style="5" bestFit="1" customWidth="1"/>
    <col min="4" max="4" width="32.88671875" style="5" customWidth="1"/>
    <col min="5" max="5" width="42.88671875" style="5" bestFit="1" customWidth="1"/>
    <col min="6" max="6" width="13.88671875" style="5" bestFit="1" customWidth="1"/>
    <col min="7" max="16384" width="8.88671875" style="5"/>
  </cols>
  <sheetData>
    <row r="1" spans="2:5" ht="9.6" customHeight="1" x14ac:dyDescent="0.3"/>
    <row r="2" spans="2:5" x14ac:dyDescent="0.3">
      <c r="B2" s="18" t="s">
        <v>14</v>
      </c>
    </row>
    <row r="3" spans="2:5" ht="9.6" customHeight="1" thickBot="1" x14ac:dyDescent="0.35"/>
    <row r="4" spans="2:5" ht="65.400000000000006" customHeight="1" thickBot="1" x14ac:dyDescent="0.35">
      <c r="B4" s="43" t="s">
        <v>41</v>
      </c>
      <c r="C4" s="44"/>
      <c r="D4" s="44"/>
      <c r="E4" s="45"/>
    </row>
    <row r="5" spans="2:5" ht="15" thickBot="1" x14ac:dyDescent="0.35"/>
    <row r="6" spans="2:5" ht="15" thickBot="1" x14ac:dyDescent="0.35">
      <c r="B6" s="12" t="s">
        <v>13</v>
      </c>
      <c r="C6" s="42"/>
      <c r="D6" s="42"/>
      <c r="E6" s="42"/>
    </row>
    <row r="7" spans="2:5" ht="15" thickBot="1" x14ac:dyDescent="0.35">
      <c r="B7" s="12" t="s">
        <v>27</v>
      </c>
      <c r="C7" s="42"/>
      <c r="D7" s="42"/>
      <c r="E7" s="42"/>
    </row>
    <row r="8" spans="2:5" ht="15" thickBot="1" x14ac:dyDescent="0.35">
      <c r="B8" s="12" t="s">
        <v>23</v>
      </c>
      <c r="C8" s="46" t="str">
        <f>'Základní informace'!E11</f>
        <v>1.0</v>
      </c>
      <c r="D8" s="46"/>
      <c r="E8" s="46"/>
    </row>
    <row r="9" spans="2:5" ht="15" thickBot="1" x14ac:dyDescent="0.35"/>
    <row r="10" spans="2:5" ht="67.8" thickBot="1" x14ac:dyDescent="0.35">
      <c r="B10" s="14" t="s">
        <v>24</v>
      </c>
      <c r="C10" s="15" t="s">
        <v>25</v>
      </c>
      <c r="D10" s="15" t="s">
        <v>26</v>
      </c>
      <c r="E10" s="15" t="s">
        <v>28</v>
      </c>
    </row>
    <row r="11" spans="2:5" ht="16.8" x14ac:dyDescent="0.3">
      <c r="B11" s="16" t="s">
        <v>9</v>
      </c>
      <c r="C11" s="24"/>
      <c r="D11" s="47">
        <f>ROUND(C11*'Základní data ŘO'!G3+C12*'Základní data ŘO'!G4+C13*'Základní data ŘO'!G5+C14*'Základní data ŘO'!G6,0)</f>
        <v>0</v>
      </c>
      <c r="E11" s="47">
        <f>C7*D11</f>
        <v>0</v>
      </c>
    </row>
    <row r="12" spans="2:5" ht="16.8" x14ac:dyDescent="0.3">
      <c r="B12" s="13" t="s">
        <v>11</v>
      </c>
      <c r="C12" s="25"/>
      <c r="D12" s="48"/>
      <c r="E12" s="48"/>
    </row>
    <row r="13" spans="2:5" ht="16.8" x14ac:dyDescent="0.3">
      <c r="B13" s="13" t="s">
        <v>12</v>
      </c>
      <c r="C13" s="25"/>
      <c r="D13" s="48"/>
      <c r="E13" s="48"/>
    </row>
    <row r="14" spans="2:5" ht="17.399999999999999" thickBot="1" x14ac:dyDescent="0.35">
      <c r="B14" s="17" t="s">
        <v>10</v>
      </c>
      <c r="C14" s="26"/>
      <c r="D14" s="49"/>
      <c r="E14" s="49"/>
    </row>
  </sheetData>
  <sheetProtection algorithmName="SHA-512" hashValue="KhDDNvvBYF1JnIvJzCDN2d5uqcun/rEqtpc7hsgJ7R+YA66fHn7aSrfwRoxdgsTTviZ3bJBeuBvcM3/W0u1HlQ==" saltValue="/Jd3iHAPr8s5BOMfJigAVQ==" spinCount="100000" sheet="1" objects="1" scenarios="1" selectLockedCells="1"/>
  <mergeCells count="6">
    <mergeCell ref="C6:E6"/>
    <mergeCell ref="B4:E4"/>
    <mergeCell ref="C8:E8"/>
    <mergeCell ref="D11:D14"/>
    <mergeCell ref="E11:E14"/>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C11" xr:uid="{B172403E-85B4-49B9-A928-23F4797D3AB3}">
      <formula1>0</formula1>
      <formula2>1</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A2" sqref="A2"/>
    </sheetView>
  </sheetViews>
  <sheetFormatPr defaultRowHeight="14.4" x14ac:dyDescent="0.3"/>
  <cols>
    <col min="1" max="1" width="32.44140625" style="6" bestFit="1" customWidth="1"/>
    <col min="2" max="2" width="9.33203125" customWidth="1"/>
    <col min="3" max="3" width="12.33203125" customWidth="1"/>
    <col min="4" max="4" width="14.44140625" customWidth="1"/>
    <col min="5" max="5" width="14.44140625" style="8" customWidth="1"/>
    <col min="6" max="7" width="14.44140625" customWidth="1"/>
    <col min="8" max="8" width="15.88671875" customWidth="1"/>
    <col min="9" max="9" width="13.44140625" style="8" customWidth="1"/>
    <col min="10" max="10" width="3.33203125" customWidth="1"/>
    <col min="11" max="13" width="9.33203125" customWidth="1"/>
    <col min="14" max="14" width="13.44140625" style="8" customWidth="1"/>
    <col min="15" max="15" width="3.33203125" customWidth="1"/>
    <col min="16" max="18" width="9.33203125" customWidth="1"/>
    <col min="19" max="19" width="13.44140625" style="8" customWidth="1"/>
    <col min="20" max="20" width="3.33203125" customWidth="1"/>
    <col min="21" max="21" width="34.44140625" customWidth="1"/>
  </cols>
  <sheetData>
    <row r="1" spans="1:19" s="7" customFormat="1" x14ac:dyDescent="0.3">
      <c r="A1" s="54" t="s">
        <v>30</v>
      </c>
      <c r="B1" s="54"/>
      <c r="C1" s="54"/>
      <c r="D1" s="54"/>
      <c r="E1" s="54"/>
      <c r="F1" s="54"/>
      <c r="G1" s="54"/>
      <c r="I1" s="9"/>
      <c r="N1" s="9"/>
      <c r="S1" s="9"/>
    </row>
    <row r="2" spans="1:19" s="6" customFormat="1" ht="86.4" x14ac:dyDescent="0.3">
      <c r="A2" s="21" t="s">
        <v>31</v>
      </c>
      <c r="B2" s="21" t="s">
        <v>32</v>
      </c>
      <c r="C2" s="21" t="s">
        <v>33</v>
      </c>
      <c r="D2" s="21" t="s">
        <v>36</v>
      </c>
      <c r="E2" s="22" t="s">
        <v>37</v>
      </c>
      <c r="F2" s="21" t="s">
        <v>39</v>
      </c>
      <c r="G2" s="21" t="s">
        <v>40</v>
      </c>
      <c r="I2" s="10"/>
      <c r="N2" s="10"/>
      <c r="S2" s="10"/>
    </row>
    <row r="3" spans="1:19" x14ac:dyDescent="0.3">
      <c r="A3" s="23" t="s">
        <v>9</v>
      </c>
      <c r="B3" s="19">
        <v>2422</v>
      </c>
      <c r="C3" s="19" t="s">
        <v>34</v>
      </c>
      <c r="D3" s="20">
        <v>120243</v>
      </c>
      <c r="E3" s="20">
        <v>72468</v>
      </c>
      <c r="F3" s="20">
        <f>D3*$B$12+E3*$B$13</f>
        <v>108069.93</v>
      </c>
      <c r="G3" s="20">
        <f>F3*(1+$B$14)</f>
        <v>144597.56633999999</v>
      </c>
    </row>
    <row r="4" spans="1:19" x14ac:dyDescent="0.3">
      <c r="A4" s="23" t="s">
        <v>11</v>
      </c>
      <c r="B4" s="19">
        <v>2422</v>
      </c>
      <c r="C4" s="19" t="s">
        <v>35</v>
      </c>
      <c r="D4" s="20">
        <v>82843.253500000006</v>
      </c>
      <c r="E4" s="20">
        <v>60038.524299999997</v>
      </c>
      <c r="F4" s="20">
        <f t="shared" ref="F4:F5" si="0">D4*$B$12+E4*$B$13</f>
        <v>77032.608499840004</v>
      </c>
      <c r="G4" s="20">
        <f>F4*(1+$B$14)</f>
        <v>103069.63017278592</v>
      </c>
    </row>
    <row r="5" spans="1:19" x14ac:dyDescent="0.3">
      <c r="A5" s="23" t="s">
        <v>12</v>
      </c>
      <c r="B5" s="19">
        <v>2411</v>
      </c>
      <c r="C5" s="19" t="s">
        <v>35</v>
      </c>
      <c r="D5" s="20">
        <v>74900.188200000004</v>
      </c>
      <c r="E5" s="20">
        <v>50884.031000000003</v>
      </c>
      <c r="F5" s="20">
        <f t="shared" si="0"/>
        <v>68780.871345439999</v>
      </c>
      <c r="G5" s="20">
        <f>F5*(1+$B$14)</f>
        <v>92028.805860198729</v>
      </c>
    </row>
    <row r="6" spans="1:19" x14ac:dyDescent="0.3">
      <c r="A6" s="50" t="s">
        <v>10</v>
      </c>
      <c r="B6" s="19">
        <v>3343</v>
      </c>
      <c r="C6" s="19" t="s">
        <v>35</v>
      </c>
      <c r="D6" s="20">
        <v>47701.3969</v>
      </c>
      <c r="E6" s="20">
        <v>43374.148000000001</v>
      </c>
      <c r="F6" s="51">
        <f>AVERAGE(D6:D8)*$B$12+AVERAGE(E6:E8)*$B$13</f>
        <v>40328.101259866664</v>
      </c>
      <c r="G6" s="51">
        <f>F6*(1+$B$14)</f>
        <v>53958.999485701599</v>
      </c>
    </row>
    <row r="7" spans="1:19" x14ac:dyDescent="0.3">
      <c r="A7" s="50"/>
      <c r="B7" s="19">
        <v>4110</v>
      </c>
      <c r="C7" s="19" t="s">
        <v>35</v>
      </c>
      <c r="D7" s="20">
        <v>33207.902600000001</v>
      </c>
      <c r="E7" s="20">
        <v>40708.364399999999</v>
      </c>
      <c r="F7" s="52"/>
      <c r="G7" s="52"/>
    </row>
    <row r="8" spans="1:19" x14ac:dyDescent="0.3">
      <c r="A8" s="50"/>
      <c r="B8" s="19">
        <v>4120</v>
      </c>
      <c r="C8" s="19" t="s">
        <v>35</v>
      </c>
      <c r="D8" s="20">
        <v>39305.819900000002</v>
      </c>
      <c r="E8" s="20">
        <v>39151.383999999998</v>
      </c>
      <c r="F8" s="53"/>
      <c r="G8" s="53"/>
    </row>
    <row r="9" spans="1:19" x14ac:dyDescent="0.3">
      <c r="A9" s="6" t="s">
        <v>38</v>
      </c>
    </row>
    <row r="11" spans="1:19" x14ac:dyDescent="0.3">
      <c r="A11" s="7" t="s">
        <v>20</v>
      </c>
      <c r="B11" s="7"/>
    </row>
    <row r="12" spans="1:19" x14ac:dyDescent="0.3">
      <c r="A12" t="s">
        <v>21</v>
      </c>
      <c r="B12" s="11">
        <v>0.74519999999999997</v>
      </c>
    </row>
    <row r="13" spans="1:19" x14ac:dyDescent="0.3">
      <c r="A13" t="s">
        <v>22</v>
      </c>
      <c r="B13" s="11">
        <v>0.25480000000000003</v>
      </c>
    </row>
    <row r="14" spans="1:19" x14ac:dyDescent="0.3">
      <c r="A14" t="s">
        <v>29</v>
      </c>
      <c r="B14" s="11">
        <v>0.33800000000000002</v>
      </c>
    </row>
  </sheetData>
  <sheetProtection algorithmName="SHA-512" hashValue="S/kcp9G/XlW7oZKCHcQQNVY58PSFmnHS78Yd6zF64YDGLiVG6xOLMdhZHjWJ8sdMMzlfpHCmvO/IYaQYDNdzmQ==" saltValue="QDjIyGi791Sw8mOh1Ze3Zg==" spinCount="100000" sheet="1" objects="1" scenarios="1" selectLockedCells="1" selectUnlockedCells="1"/>
  <mergeCells count="4">
    <mergeCell ref="A6:A8"/>
    <mergeCell ref="F6:F8"/>
    <mergeCell ref="G6:G8"/>
    <mergeCell ref="A1:G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15OPMSMT0001-78-17281</_dlc_DocId>
    <_dlc_DocIdUrl xmlns="0104a4cd-1400-468e-be1b-c7aad71d7d5a">
      <Url>https://op.msmt.cz/_layouts/15/DocIdRedir.aspx?ID=15OPMSMT0001-78-17281</Url>
      <Description>15OPMSMT0001-78-17281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2.xml><?xml version="1.0" encoding="utf-8"?>
<ds:datastoreItem xmlns:ds="http://schemas.openxmlformats.org/officeDocument/2006/customXml" ds:itemID="{D1678B9D-56D8-4954-B66F-790BD9DF1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4.xml><?xml version="1.0" encoding="utf-8"?>
<ds:datastoreItem xmlns:ds="http://schemas.openxmlformats.org/officeDocument/2006/customXml" ds:itemID="{5B30A58E-CBC4-4B2A-828A-076C661B3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2023-02-03T06:46:34Z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833f68f5-10ee-4649-ba6b-0faaa8c5faae</vt:lpwstr>
  </property>
</Properties>
</file>